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DieseArbeitsmappe"/>
  <mc:AlternateContent xmlns:mc="http://schemas.openxmlformats.org/markup-compatibility/2006">
    <mc:Choice Requires="x15">
      <x15ac:absPath xmlns:x15ac="http://schemas.microsoft.com/office/spreadsheetml/2010/11/ac" url="https://deutschekommunlaberatung-my.sharepoint.com/personal/sebastianstier_deutschekommunalberatung_onmicrosoft_com/Documents/DeKoBe/Kunden/LDKS Celle/Ausschreibungsmappe/"/>
    </mc:Choice>
  </mc:AlternateContent>
  <xr:revisionPtr revIDLastSave="61" documentId="13_ncr:1_{4EA833EB-19D1-4429-8C81-8E359898C96B}" xr6:coauthVersionLast="47" xr6:coauthVersionMax="47" xr10:uidLastSave="{9F8A781C-560C-43A9-B20F-ADB1E2FD4424}"/>
  <bookViews>
    <workbookView xWindow="2160" yWindow="975" windowWidth="33510" windowHeight="21750" xr2:uid="{A8A496BE-BDD8-450E-8D04-88A87D7BACDD}"/>
  </bookViews>
  <sheets>
    <sheet name="Eignung" sheetId="42" r:id="rId1"/>
    <sheet name="Stundenverrechnungssatz" sheetId="6" r:id="rId2"/>
    <sheet name="Raumgruppen" sheetId="7" r:id="rId3"/>
    <sheet name="Einzelraumkalkulation" sheetId="8" r:id="rId4"/>
    <sheet name="Regiearbeiten" sheetId="45" r:id="rId5"/>
    <sheet name="Angebot" sheetId="37" r:id="rId6"/>
  </sheets>
  <definedNames>
    <definedName name="_xlnm._FilterDatabase" localSheetId="5" hidden="1">Angebot!$A$9:$G$9</definedName>
    <definedName name="_xlnm._FilterDatabase" localSheetId="3" hidden="1">Einzelraumkalkulation!$A$6:$U$1824</definedName>
    <definedName name="_xlnm._FilterDatabase" localSheetId="2" hidden="1">Raumgruppen!$A$7:$H$7</definedName>
    <definedName name="Auftraggeber">Eignung!$A$1</definedName>
    <definedName name="_xlnm.Print_Area" localSheetId="5">Angebot!$A$5:$F$30</definedName>
    <definedName name="_xlnm.Print_Area" localSheetId="0">Eignung!$A$5:$B$90</definedName>
    <definedName name="_xlnm.Print_Area" localSheetId="3">Einzelraumkalkulation!$A$4:$Q$6</definedName>
    <definedName name="_xlnm.Print_Area" localSheetId="2">Raumgruppen!$A$5:$H$41</definedName>
    <definedName name="_xlnm.Print_Area" localSheetId="4">Regiearbeiten!$A$4:$E$23</definedName>
    <definedName name="_xlnm.Print_Area" localSheetId="1">Stundenverrechnungssatz!$A$5:$M$50</definedName>
    <definedName name="_xlnm.Print_Titles" localSheetId="3">Einzelraumkalkulation!$6:$6</definedName>
    <definedName name="_xlnm.Print_Titles" localSheetId="2">Raumgruppen!$7:$7</definedName>
    <definedName name="ERK_Daten">Einzelraumkalkulation!$H$6:$P$6</definedName>
    <definedName name="Leistung" localSheetId="4">Eignung!#REF!</definedName>
    <definedName name="Leistung">Eignung!#REF!</definedName>
    <definedName name="Leistungsgegenstand">Eignung!$A$2</definedName>
    <definedName name="Projekt_Nr">#REF!</definedName>
    <definedName name="Reinigungstage">#REF!</definedName>
    <definedName name="SVS" localSheetId="0">Eignung!#REF!</definedName>
    <definedName name="SVS">Stundenverrechnungssatz!$C$47</definedName>
    <definedName name="SVSErsch" localSheetId="0">Eignung!#REF!</definedName>
    <definedName name="SVSErsch" localSheetId="4">Stundenverrechnungssatz!#REF!</definedName>
    <definedName name="SVSErsch">Stundenverrechnungssatz!#REF!</definedName>
    <definedName name="SVSErschSo" localSheetId="0">Eignung!#REF!</definedName>
    <definedName name="SVSErschSo" localSheetId="4">Stundenverrechnungssatz!#REF!</definedName>
    <definedName name="SVSErschSo">Stundenverrechnungssatz!#REF!</definedName>
    <definedName name="SVSFried" localSheetId="0">Eignung!#REF!</definedName>
    <definedName name="SVSFried" localSheetId="4">Stundenverrechnungssatz!#REF!</definedName>
    <definedName name="SVSFried">Stundenverrechnungssatz!#REF!</definedName>
    <definedName name="SVSg" localSheetId="0">Eignung!#REF!</definedName>
    <definedName name="SVSg">Stundenverrechnungssatz!$E$47</definedName>
    <definedName name="SVSSo" localSheetId="0">Eignung!#REF!</definedName>
    <definedName name="SVSSo">Stundenverrechnungssatz!$C$50</definedName>
    <definedName name="Vorgaben">Raumgruppen!$B$8:$E$269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6" l="1"/>
  <c r="E13" i="6"/>
  <c r="G13" i="6"/>
  <c r="I13" i="6"/>
  <c r="K13" i="6"/>
  <c r="C14" i="6"/>
  <c r="E14" i="6"/>
  <c r="E21" i="6" s="1"/>
  <c r="G14" i="6"/>
  <c r="G21" i="6" s="1"/>
  <c r="I14" i="6"/>
  <c r="I23" i="6" s="1"/>
  <c r="K14" i="6"/>
  <c r="K23" i="6" s="1"/>
  <c r="C15" i="6"/>
  <c r="C19" i="6" s="1"/>
  <c r="E15" i="6"/>
  <c r="E24" i="6" s="1"/>
  <c r="G15" i="6"/>
  <c r="I15" i="6"/>
  <c r="K15" i="6"/>
  <c r="C16" i="6"/>
  <c r="E16" i="6"/>
  <c r="G16" i="6"/>
  <c r="I16" i="6"/>
  <c r="K16" i="6"/>
  <c r="C17" i="6"/>
  <c r="E17" i="6"/>
  <c r="G17" i="6"/>
  <c r="G22" i="6" s="1"/>
  <c r="I17" i="6"/>
  <c r="I20" i="6" s="1"/>
  <c r="K17" i="6"/>
  <c r="K20" i="6"/>
  <c r="C21" i="6"/>
  <c r="K22" i="6"/>
  <c r="G23" i="6"/>
  <c r="C26" i="6"/>
  <c r="E26" i="6"/>
  <c r="G26" i="6"/>
  <c r="I26" i="6"/>
  <c r="K26" i="6"/>
  <c r="C27" i="6"/>
  <c r="E27" i="6"/>
  <c r="G27" i="6"/>
  <c r="I27" i="6"/>
  <c r="K27" i="6"/>
  <c r="C28" i="6"/>
  <c r="E28" i="6"/>
  <c r="G28" i="6"/>
  <c r="I28" i="6"/>
  <c r="K28" i="6"/>
  <c r="C29" i="6"/>
  <c r="E29" i="6"/>
  <c r="G29" i="6"/>
  <c r="I29" i="6"/>
  <c r="K29" i="6"/>
  <c r="E23" i="6" l="1"/>
  <c r="C23" i="6"/>
  <c r="G20" i="6"/>
  <c r="E25" i="6"/>
  <c r="I22" i="6"/>
  <c r="E20" i="6"/>
  <c r="K24" i="6"/>
  <c r="C20" i="6"/>
  <c r="I24" i="6"/>
  <c r="E22" i="6"/>
  <c r="K19" i="6"/>
  <c r="G24" i="6"/>
  <c r="C22" i="6"/>
  <c r="I19" i="6"/>
  <c r="K21" i="6"/>
  <c r="G19" i="6"/>
  <c r="C24" i="6"/>
  <c r="I21" i="6"/>
  <c r="E19" i="6"/>
  <c r="C18" i="37" l="1"/>
  <c r="C28" i="37"/>
  <c r="N1755" i="8" l="1"/>
  <c r="N1756" i="8"/>
  <c r="N1757" i="8"/>
  <c r="N1758" i="8"/>
  <c r="N1759" i="8"/>
  <c r="N1760" i="8"/>
  <c r="N1761" i="8"/>
  <c r="N1762" i="8"/>
  <c r="N1763" i="8"/>
  <c r="N1764" i="8"/>
  <c r="N1765" i="8"/>
  <c r="N1766" i="8"/>
  <c r="N1767" i="8"/>
  <c r="N1768" i="8"/>
  <c r="N1769" i="8"/>
  <c r="N1770" i="8"/>
  <c r="N1771" i="8"/>
  <c r="N1772" i="8"/>
  <c r="N1773" i="8"/>
  <c r="N1774" i="8"/>
  <c r="N1775" i="8"/>
  <c r="N1776" i="8"/>
  <c r="N1777" i="8"/>
  <c r="N1778" i="8"/>
  <c r="N1779" i="8"/>
  <c r="N1780" i="8"/>
  <c r="N1781" i="8"/>
  <c r="N1782" i="8"/>
  <c r="N1783" i="8"/>
  <c r="N1784" i="8"/>
  <c r="N1785" i="8"/>
  <c r="N1786" i="8"/>
  <c r="N1787" i="8"/>
  <c r="N1788" i="8"/>
  <c r="N1789" i="8"/>
  <c r="N1790" i="8"/>
  <c r="N1791" i="8"/>
  <c r="N1792" i="8"/>
  <c r="N1793" i="8"/>
  <c r="N1794" i="8"/>
  <c r="N1795" i="8"/>
  <c r="N1796" i="8"/>
  <c r="N1797" i="8"/>
  <c r="N1798" i="8"/>
  <c r="N1799" i="8"/>
  <c r="N1800" i="8"/>
  <c r="N1801" i="8"/>
  <c r="N1802" i="8"/>
  <c r="N1803" i="8"/>
  <c r="N1804" i="8"/>
  <c r="N1805" i="8"/>
  <c r="N1806" i="8"/>
  <c r="N1807" i="8"/>
  <c r="N1808" i="8"/>
  <c r="N1809" i="8"/>
  <c r="N1810" i="8"/>
  <c r="N1811" i="8"/>
  <c r="N1812" i="8"/>
  <c r="N1813" i="8"/>
  <c r="N1814" i="8"/>
  <c r="N1815" i="8"/>
  <c r="N1816" i="8"/>
  <c r="N1817" i="8"/>
  <c r="N1818" i="8"/>
  <c r="N1819" i="8"/>
  <c r="N1820" i="8"/>
  <c r="N1821" i="8"/>
  <c r="N1822" i="8"/>
  <c r="N1823" i="8"/>
  <c r="N1824"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5" i="8"/>
  <c r="N366" i="8"/>
  <c r="N367" i="8"/>
  <c r="N368" i="8"/>
  <c r="N369" i="8"/>
  <c r="N370" i="8"/>
  <c r="N371" i="8"/>
  <c r="N372" i="8"/>
  <c r="N373" i="8"/>
  <c r="N374" i="8"/>
  <c r="N375" i="8"/>
  <c r="N376" i="8"/>
  <c r="N377" i="8"/>
  <c r="N378" i="8"/>
  <c r="N379" i="8"/>
  <c r="N380" i="8"/>
  <c r="N381" i="8"/>
  <c r="N382" i="8"/>
  <c r="N383" i="8"/>
  <c r="N384" i="8"/>
  <c r="N385" i="8"/>
  <c r="N386" i="8"/>
  <c r="N387" i="8"/>
  <c r="N388" i="8"/>
  <c r="N389" i="8"/>
  <c r="N390" i="8"/>
  <c r="N391" i="8"/>
  <c r="N392" i="8"/>
  <c r="N393" i="8"/>
  <c r="N394" i="8"/>
  <c r="N395" i="8"/>
  <c r="N396" i="8"/>
  <c r="N397" i="8"/>
  <c r="N398" i="8"/>
  <c r="N399" i="8"/>
  <c r="N400" i="8"/>
  <c r="N401" i="8"/>
  <c r="N402" i="8"/>
  <c r="N403" i="8"/>
  <c r="N404" i="8"/>
  <c r="N405" i="8"/>
  <c r="N406" i="8"/>
  <c r="N407" i="8"/>
  <c r="N408" i="8"/>
  <c r="N409" i="8"/>
  <c r="N410" i="8"/>
  <c r="N411" i="8"/>
  <c r="N412" i="8"/>
  <c r="N413" i="8"/>
  <c r="N414" i="8"/>
  <c r="N415" i="8"/>
  <c r="N416" i="8"/>
  <c r="N417" i="8"/>
  <c r="N418" i="8"/>
  <c r="N419" i="8"/>
  <c r="N420" i="8"/>
  <c r="N421" i="8"/>
  <c r="N422" i="8"/>
  <c r="N423" i="8"/>
  <c r="N424" i="8"/>
  <c r="N425" i="8"/>
  <c r="N426" i="8"/>
  <c r="N427" i="8"/>
  <c r="N428" i="8"/>
  <c r="N429" i="8"/>
  <c r="N430" i="8"/>
  <c r="N431" i="8"/>
  <c r="N432" i="8"/>
  <c r="N433" i="8"/>
  <c r="N434" i="8"/>
  <c r="N435" i="8"/>
  <c r="N436" i="8"/>
  <c r="N437" i="8"/>
  <c r="N438" i="8"/>
  <c r="N439" i="8"/>
  <c r="N440" i="8"/>
  <c r="N441" i="8"/>
  <c r="N442" i="8"/>
  <c r="N443" i="8"/>
  <c r="N444" i="8"/>
  <c r="N445" i="8"/>
  <c r="N446" i="8"/>
  <c r="N447" i="8"/>
  <c r="N448" i="8"/>
  <c r="N449" i="8"/>
  <c r="N450" i="8"/>
  <c r="N451" i="8"/>
  <c r="N452" i="8"/>
  <c r="N453" i="8"/>
  <c r="N454" i="8"/>
  <c r="N455" i="8"/>
  <c r="N456" i="8"/>
  <c r="N457" i="8"/>
  <c r="N458" i="8"/>
  <c r="N459" i="8"/>
  <c r="N460" i="8"/>
  <c r="N461" i="8"/>
  <c r="N462" i="8"/>
  <c r="N463" i="8"/>
  <c r="N464" i="8"/>
  <c r="N465" i="8"/>
  <c r="N466" i="8"/>
  <c r="N467" i="8"/>
  <c r="N468" i="8"/>
  <c r="N469" i="8"/>
  <c r="N470" i="8"/>
  <c r="N471" i="8"/>
  <c r="N472" i="8"/>
  <c r="N473" i="8"/>
  <c r="N474" i="8"/>
  <c r="N475" i="8"/>
  <c r="N476" i="8"/>
  <c r="N477" i="8"/>
  <c r="N478" i="8"/>
  <c r="N479" i="8"/>
  <c r="N480" i="8"/>
  <c r="N481" i="8"/>
  <c r="N482" i="8"/>
  <c r="N483" i="8"/>
  <c r="N484" i="8"/>
  <c r="N485" i="8"/>
  <c r="N486" i="8"/>
  <c r="N487" i="8"/>
  <c r="N488" i="8"/>
  <c r="N489" i="8"/>
  <c r="N490" i="8"/>
  <c r="N491" i="8"/>
  <c r="N492" i="8"/>
  <c r="N493" i="8"/>
  <c r="N494" i="8"/>
  <c r="N495" i="8"/>
  <c r="N496" i="8"/>
  <c r="N497" i="8"/>
  <c r="N498" i="8"/>
  <c r="N499" i="8"/>
  <c r="N500" i="8"/>
  <c r="N501" i="8"/>
  <c r="N502" i="8"/>
  <c r="N503" i="8"/>
  <c r="N504" i="8"/>
  <c r="N505" i="8"/>
  <c r="N506" i="8"/>
  <c r="N507" i="8"/>
  <c r="N508" i="8"/>
  <c r="N509" i="8"/>
  <c r="N510" i="8"/>
  <c r="N511" i="8"/>
  <c r="N512" i="8"/>
  <c r="N513" i="8"/>
  <c r="N514" i="8"/>
  <c r="N515" i="8"/>
  <c r="N516" i="8"/>
  <c r="N517" i="8"/>
  <c r="N518" i="8"/>
  <c r="N519" i="8"/>
  <c r="N520" i="8"/>
  <c r="N521" i="8"/>
  <c r="N522" i="8"/>
  <c r="N523" i="8"/>
  <c r="N524" i="8"/>
  <c r="N525" i="8"/>
  <c r="N526" i="8"/>
  <c r="N527" i="8"/>
  <c r="N528" i="8"/>
  <c r="N529" i="8"/>
  <c r="N530" i="8"/>
  <c r="N531" i="8"/>
  <c r="N532" i="8"/>
  <c r="N533" i="8"/>
  <c r="N534" i="8"/>
  <c r="N535" i="8"/>
  <c r="N536" i="8"/>
  <c r="N537" i="8"/>
  <c r="N538" i="8"/>
  <c r="N539" i="8"/>
  <c r="N540" i="8"/>
  <c r="N541" i="8"/>
  <c r="N542" i="8"/>
  <c r="N543" i="8"/>
  <c r="N544" i="8"/>
  <c r="N545" i="8"/>
  <c r="N546" i="8"/>
  <c r="N547" i="8"/>
  <c r="N548" i="8"/>
  <c r="N549" i="8"/>
  <c r="N550" i="8"/>
  <c r="N551" i="8"/>
  <c r="N552" i="8"/>
  <c r="N553" i="8"/>
  <c r="N554" i="8"/>
  <c r="N555" i="8"/>
  <c r="N556" i="8"/>
  <c r="N557" i="8"/>
  <c r="N558" i="8"/>
  <c r="N559" i="8"/>
  <c r="N560" i="8"/>
  <c r="N561" i="8"/>
  <c r="N562" i="8"/>
  <c r="N563" i="8"/>
  <c r="N564" i="8"/>
  <c r="N565" i="8"/>
  <c r="N566" i="8"/>
  <c r="N567" i="8"/>
  <c r="N568" i="8"/>
  <c r="N569" i="8"/>
  <c r="N570" i="8"/>
  <c r="N571" i="8"/>
  <c r="N572" i="8"/>
  <c r="N573" i="8"/>
  <c r="N574" i="8"/>
  <c r="N575" i="8"/>
  <c r="N576" i="8"/>
  <c r="N577" i="8"/>
  <c r="N578" i="8"/>
  <c r="N579" i="8"/>
  <c r="N580" i="8"/>
  <c r="N581" i="8"/>
  <c r="N582" i="8"/>
  <c r="N583" i="8"/>
  <c r="N584" i="8"/>
  <c r="N585" i="8"/>
  <c r="N586" i="8"/>
  <c r="N587" i="8"/>
  <c r="N588" i="8"/>
  <c r="N589" i="8"/>
  <c r="N590" i="8"/>
  <c r="N591" i="8"/>
  <c r="N592" i="8"/>
  <c r="N593" i="8"/>
  <c r="N594" i="8"/>
  <c r="N595" i="8"/>
  <c r="N596" i="8"/>
  <c r="N597" i="8"/>
  <c r="N598" i="8"/>
  <c r="N599" i="8"/>
  <c r="N600" i="8"/>
  <c r="N601" i="8"/>
  <c r="N602" i="8"/>
  <c r="N603" i="8"/>
  <c r="N604" i="8"/>
  <c r="N605" i="8"/>
  <c r="N606" i="8"/>
  <c r="N607" i="8"/>
  <c r="N608" i="8"/>
  <c r="N609" i="8"/>
  <c r="N610" i="8"/>
  <c r="N611" i="8"/>
  <c r="N612" i="8"/>
  <c r="N613" i="8"/>
  <c r="N614" i="8"/>
  <c r="N615" i="8"/>
  <c r="N616" i="8"/>
  <c r="N617" i="8"/>
  <c r="N618" i="8"/>
  <c r="N619" i="8"/>
  <c r="N620" i="8"/>
  <c r="N621" i="8"/>
  <c r="N622" i="8"/>
  <c r="N623" i="8"/>
  <c r="N624" i="8"/>
  <c r="N625" i="8"/>
  <c r="N626" i="8"/>
  <c r="N627" i="8"/>
  <c r="N628" i="8"/>
  <c r="N629" i="8"/>
  <c r="N630" i="8"/>
  <c r="N631" i="8"/>
  <c r="N632" i="8"/>
  <c r="N633" i="8"/>
  <c r="N634" i="8"/>
  <c r="N635" i="8"/>
  <c r="N636" i="8"/>
  <c r="N637" i="8"/>
  <c r="N638" i="8"/>
  <c r="N639" i="8"/>
  <c r="N640" i="8"/>
  <c r="N641" i="8"/>
  <c r="N642" i="8"/>
  <c r="N643" i="8"/>
  <c r="N644" i="8"/>
  <c r="N645" i="8"/>
  <c r="N646" i="8"/>
  <c r="N647" i="8"/>
  <c r="N648" i="8"/>
  <c r="N649" i="8"/>
  <c r="N650" i="8"/>
  <c r="N651" i="8"/>
  <c r="N652" i="8"/>
  <c r="N653" i="8"/>
  <c r="N654" i="8"/>
  <c r="N655" i="8"/>
  <c r="N656" i="8"/>
  <c r="N657" i="8"/>
  <c r="N658" i="8"/>
  <c r="N659" i="8"/>
  <c r="N660" i="8"/>
  <c r="N661" i="8"/>
  <c r="N662" i="8"/>
  <c r="N663" i="8"/>
  <c r="N664" i="8"/>
  <c r="N665" i="8"/>
  <c r="N666" i="8"/>
  <c r="N667" i="8"/>
  <c r="N668" i="8"/>
  <c r="N669" i="8"/>
  <c r="N670" i="8"/>
  <c r="N671" i="8"/>
  <c r="N672" i="8"/>
  <c r="N673" i="8"/>
  <c r="N674" i="8"/>
  <c r="N675" i="8"/>
  <c r="N676" i="8"/>
  <c r="N677" i="8"/>
  <c r="N678" i="8"/>
  <c r="N679" i="8"/>
  <c r="N680" i="8"/>
  <c r="N681" i="8"/>
  <c r="N682" i="8"/>
  <c r="N683" i="8"/>
  <c r="N684" i="8"/>
  <c r="N685" i="8"/>
  <c r="N686" i="8"/>
  <c r="N687" i="8"/>
  <c r="N688" i="8"/>
  <c r="N689" i="8"/>
  <c r="N690" i="8"/>
  <c r="N691" i="8"/>
  <c r="N692" i="8"/>
  <c r="N693" i="8"/>
  <c r="N694" i="8"/>
  <c r="N695" i="8"/>
  <c r="N696" i="8"/>
  <c r="N697" i="8"/>
  <c r="N698" i="8"/>
  <c r="N699" i="8"/>
  <c r="N700" i="8"/>
  <c r="N701" i="8"/>
  <c r="N702" i="8"/>
  <c r="N703" i="8"/>
  <c r="N704" i="8"/>
  <c r="N705" i="8"/>
  <c r="N706" i="8"/>
  <c r="N707" i="8"/>
  <c r="N708" i="8"/>
  <c r="N709" i="8"/>
  <c r="N710" i="8"/>
  <c r="N711" i="8"/>
  <c r="N712" i="8"/>
  <c r="N713" i="8"/>
  <c r="N714" i="8"/>
  <c r="N715" i="8"/>
  <c r="N716" i="8"/>
  <c r="N717" i="8"/>
  <c r="N718" i="8"/>
  <c r="N719" i="8"/>
  <c r="N720" i="8"/>
  <c r="N721" i="8"/>
  <c r="N722" i="8"/>
  <c r="N723" i="8"/>
  <c r="N724" i="8"/>
  <c r="N725" i="8"/>
  <c r="N726" i="8"/>
  <c r="N727" i="8"/>
  <c r="N728" i="8"/>
  <c r="N729" i="8"/>
  <c r="N730" i="8"/>
  <c r="N731" i="8"/>
  <c r="N732" i="8"/>
  <c r="N733" i="8"/>
  <c r="N734" i="8"/>
  <c r="N735" i="8"/>
  <c r="N736" i="8"/>
  <c r="N737" i="8"/>
  <c r="N738" i="8"/>
  <c r="N739" i="8"/>
  <c r="N740" i="8"/>
  <c r="N741" i="8"/>
  <c r="N742" i="8"/>
  <c r="N743" i="8"/>
  <c r="N744" i="8"/>
  <c r="N745" i="8"/>
  <c r="N746" i="8"/>
  <c r="N747" i="8"/>
  <c r="N748" i="8"/>
  <c r="N749" i="8"/>
  <c r="N750" i="8"/>
  <c r="N751" i="8"/>
  <c r="N752" i="8"/>
  <c r="N753" i="8"/>
  <c r="N754" i="8"/>
  <c r="N755" i="8"/>
  <c r="N756" i="8"/>
  <c r="N757" i="8"/>
  <c r="N758" i="8"/>
  <c r="N759" i="8"/>
  <c r="N760" i="8"/>
  <c r="N761" i="8"/>
  <c r="N762" i="8"/>
  <c r="N763" i="8"/>
  <c r="N764" i="8"/>
  <c r="N765" i="8"/>
  <c r="N766" i="8"/>
  <c r="N767" i="8"/>
  <c r="N768" i="8"/>
  <c r="N769" i="8"/>
  <c r="N770" i="8"/>
  <c r="N771" i="8"/>
  <c r="N772" i="8"/>
  <c r="N773" i="8"/>
  <c r="N774" i="8"/>
  <c r="N775" i="8"/>
  <c r="N776" i="8"/>
  <c r="N777" i="8"/>
  <c r="N778" i="8"/>
  <c r="N779" i="8"/>
  <c r="N780" i="8"/>
  <c r="N781" i="8"/>
  <c r="N782" i="8"/>
  <c r="N783" i="8"/>
  <c r="N784" i="8"/>
  <c r="N785" i="8"/>
  <c r="N786" i="8"/>
  <c r="N787" i="8"/>
  <c r="N788" i="8"/>
  <c r="N789" i="8"/>
  <c r="N790" i="8"/>
  <c r="N791" i="8"/>
  <c r="N792" i="8"/>
  <c r="N793" i="8"/>
  <c r="N794" i="8"/>
  <c r="N795" i="8"/>
  <c r="N796" i="8"/>
  <c r="N797" i="8"/>
  <c r="N798" i="8"/>
  <c r="N799" i="8"/>
  <c r="N800" i="8"/>
  <c r="N801" i="8"/>
  <c r="N802" i="8"/>
  <c r="N803" i="8"/>
  <c r="N804" i="8"/>
  <c r="N805" i="8"/>
  <c r="N806" i="8"/>
  <c r="N807" i="8"/>
  <c r="N808" i="8"/>
  <c r="N809" i="8"/>
  <c r="N810" i="8"/>
  <c r="N811" i="8"/>
  <c r="N812" i="8"/>
  <c r="N813" i="8"/>
  <c r="N814" i="8"/>
  <c r="N815" i="8"/>
  <c r="N816" i="8"/>
  <c r="N817" i="8"/>
  <c r="N818" i="8"/>
  <c r="N819" i="8"/>
  <c r="N820" i="8"/>
  <c r="N821" i="8"/>
  <c r="N822" i="8"/>
  <c r="N823" i="8"/>
  <c r="N824" i="8"/>
  <c r="N825" i="8"/>
  <c r="N826" i="8"/>
  <c r="N827" i="8"/>
  <c r="N828" i="8"/>
  <c r="N829" i="8"/>
  <c r="N830" i="8"/>
  <c r="N831" i="8"/>
  <c r="N832" i="8"/>
  <c r="N833" i="8"/>
  <c r="N834" i="8"/>
  <c r="N835" i="8"/>
  <c r="N836" i="8"/>
  <c r="N837" i="8"/>
  <c r="N838" i="8"/>
  <c r="N839" i="8"/>
  <c r="N840" i="8"/>
  <c r="N841" i="8"/>
  <c r="N842" i="8"/>
  <c r="N843" i="8"/>
  <c r="N844" i="8"/>
  <c r="N845" i="8"/>
  <c r="N846" i="8"/>
  <c r="N847" i="8"/>
  <c r="N848" i="8"/>
  <c r="N849" i="8"/>
  <c r="N850" i="8"/>
  <c r="N851" i="8"/>
  <c r="N852" i="8"/>
  <c r="N853" i="8"/>
  <c r="N854" i="8"/>
  <c r="N855" i="8"/>
  <c r="N856" i="8"/>
  <c r="N857" i="8"/>
  <c r="N858" i="8"/>
  <c r="N859" i="8"/>
  <c r="N860" i="8"/>
  <c r="N861" i="8"/>
  <c r="N862" i="8"/>
  <c r="N863" i="8"/>
  <c r="N864" i="8"/>
  <c r="N865" i="8"/>
  <c r="N866" i="8"/>
  <c r="N867" i="8"/>
  <c r="N868" i="8"/>
  <c r="N869" i="8"/>
  <c r="N870" i="8"/>
  <c r="N871" i="8"/>
  <c r="N872" i="8"/>
  <c r="N873" i="8"/>
  <c r="N874" i="8"/>
  <c r="N875" i="8"/>
  <c r="N876" i="8"/>
  <c r="N877" i="8"/>
  <c r="N878" i="8"/>
  <c r="N879" i="8"/>
  <c r="N880" i="8"/>
  <c r="N881" i="8"/>
  <c r="N882" i="8"/>
  <c r="N883" i="8"/>
  <c r="N884" i="8"/>
  <c r="N885" i="8"/>
  <c r="N886" i="8"/>
  <c r="N887" i="8"/>
  <c r="N888" i="8"/>
  <c r="N889" i="8"/>
  <c r="N890" i="8"/>
  <c r="N891" i="8"/>
  <c r="N892" i="8"/>
  <c r="N893" i="8"/>
  <c r="N894" i="8"/>
  <c r="N895" i="8"/>
  <c r="N896" i="8"/>
  <c r="N897" i="8"/>
  <c r="N898" i="8"/>
  <c r="N899" i="8"/>
  <c r="N900" i="8"/>
  <c r="N901" i="8"/>
  <c r="N902" i="8"/>
  <c r="N903" i="8"/>
  <c r="N904" i="8"/>
  <c r="N905" i="8"/>
  <c r="N906" i="8"/>
  <c r="N907" i="8"/>
  <c r="N908" i="8"/>
  <c r="N909" i="8"/>
  <c r="N910" i="8"/>
  <c r="N911" i="8"/>
  <c r="N912" i="8"/>
  <c r="N913" i="8"/>
  <c r="N914" i="8"/>
  <c r="N915" i="8"/>
  <c r="N916" i="8"/>
  <c r="N917" i="8"/>
  <c r="N918" i="8"/>
  <c r="N919" i="8"/>
  <c r="N920" i="8"/>
  <c r="N921" i="8"/>
  <c r="N922" i="8"/>
  <c r="N923" i="8"/>
  <c r="N924" i="8"/>
  <c r="N925" i="8"/>
  <c r="N926" i="8"/>
  <c r="N927" i="8"/>
  <c r="N928" i="8"/>
  <c r="N929" i="8"/>
  <c r="N930" i="8"/>
  <c r="N931" i="8"/>
  <c r="N932" i="8"/>
  <c r="N933" i="8"/>
  <c r="N934" i="8"/>
  <c r="N935" i="8"/>
  <c r="N936" i="8"/>
  <c r="N937" i="8"/>
  <c r="N938" i="8"/>
  <c r="N939" i="8"/>
  <c r="N940" i="8"/>
  <c r="N941" i="8"/>
  <c r="N942" i="8"/>
  <c r="N943" i="8"/>
  <c r="N944" i="8"/>
  <c r="N945" i="8"/>
  <c r="N946" i="8"/>
  <c r="N947" i="8"/>
  <c r="N948" i="8"/>
  <c r="N949" i="8"/>
  <c r="N950" i="8"/>
  <c r="N951" i="8"/>
  <c r="N952" i="8"/>
  <c r="N953" i="8"/>
  <c r="N954" i="8"/>
  <c r="N955" i="8"/>
  <c r="N956" i="8"/>
  <c r="N957" i="8"/>
  <c r="N958" i="8"/>
  <c r="N959" i="8"/>
  <c r="N960" i="8"/>
  <c r="N961" i="8"/>
  <c r="N962" i="8"/>
  <c r="N963" i="8"/>
  <c r="N964" i="8"/>
  <c r="N965" i="8"/>
  <c r="N966" i="8"/>
  <c r="N967" i="8"/>
  <c r="N968" i="8"/>
  <c r="N969" i="8"/>
  <c r="N970" i="8"/>
  <c r="N971" i="8"/>
  <c r="N972" i="8"/>
  <c r="N973" i="8"/>
  <c r="N974" i="8"/>
  <c r="N975" i="8"/>
  <c r="N976" i="8"/>
  <c r="N977" i="8"/>
  <c r="N978" i="8"/>
  <c r="N979" i="8"/>
  <c r="N980" i="8"/>
  <c r="N981" i="8"/>
  <c r="N982" i="8"/>
  <c r="N983" i="8"/>
  <c r="N984" i="8"/>
  <c r="N985" i="8"/>
  <c r="N986" i="8"/>
  <c r="N987" i="8"/>
  <c r="N988" i="8"/>
  <c r="N989" i="8"/>
  <c r="N990" i="8"/>
  <c r="N991" i="8"/>
  <c r="N992" i="8"/>
  <c r="N993" i="8"/>
  <c r="N994" i="8"/>
  <c r="N995" i="8"/>
  <c r="N996" i="8"/>
  <c r="N997" i="8"/>
  <c r="N998" i="8"/>
  <c r="N999" i="8"/>
  <c r="N1000" i="8"/>
  <c r="N1001" i="8"/>
  <c r="N1002" i="8"/>
  <c r="N1003" i="8"/>
  <c r="N1004" i="8"/>
  <c r="N1005" i="8"/>
  <c r="N1006" i="8"/>
  <c r="N1007" i="8"/>
  <c r="N1008" i="8"/>
  <c r="N1009" i="8"/>
  <c r="N1010" i="8"/>
  <c r="N1011" i="8"/>
  <c r="N1012" i="8"/>
  <c r="N1013" i="8"/>
  <c r="N1014" i="8"/>
  <c r="N1015" i="8"/>
  <c r="N1016" i="8"/>
  <c r="N1017" i="8"/>
  <c r="N1018" i="8"/>
  <c r="N1019" i="8"/>
  <c r="N1020" i="8"/>
  <c r="N1021" i="8"/>
  <c r="N1022" i="8"/>
  <c r="N1023" i="8"/>
  <c r="N1024" i="8"/>
  <c r="N1025" i="8"/>
  <c r="N1026" i="8"/>
  <c r="N1027" i="8"/>
  <c r="N1028" i="8"/>
  <c r="N1029" i="8"/>
  <c r="N1030" i="8"/>
  <c r="N1031" i="8"/>
  <c r="N1032" i="8"/>
  <c r="N1033" i="8"/>
  <c r="N1034" i="8"/>
  <c r="N1035" i="8"/>
  <c r="N1036" i="8"/>
  <c r="N1037" i="8"/>
  <c r="N1038" i="8"/>
  <c r="N1039" i="8"/>
  <c r="N1040" i="8"/>
  <c r="N1041" i="8"/>
  <c r="N1042" i="8"/>
  <c r="N1043" i="8"/>
  <c r="N1044" i="8"/>
  <c r="N1045" i="8"/>
  <c r="N1046" i="8"/>
  <c r="N1047" i="8"/>
  <c r="N1048" i="8"/>
  <c r="N1049" i="8"/>
  <c r="N1050" i="8"/>
  <c r="N1051" i="8"/>
  <c r="N1052" i="8"/>
  <c r="N1053" i="8"/>
  <c r="N1054" i="8"/>
  <c r="N1055" i="8"/>
  <c r="N1056" i="8"/>
  <c r="N1057" i="8"/>
  <c r="N1058" i="8"/>
  <c r="N1059" i="8"/>
  <c r="N1060" i="8"/>
  <c r="N1061" i="8"/>
  <c r="N1062" i="8"/>
  <c r="N1063" i="8"/>
  <c r="N1064" i="8"/>
  <c r="N1065" i="8"/>
  <c r="N1066" i="8"/>
  <c r="N1067" i="8"/>
  <c r="N1068" i="8"/>
  <c r="N1069" i="8"/>
  <c r="N1070" i="8"/>
  <c r="N1071" i="8"/>
  <c r="N1072" i="8"/>
  <c r="N1073" i="8"/>
  <c r="N1074" i="8"/>
  <c r="N1075" i="8"/>
  <c r="N1076" i="8"/>
  <c r="N1077" i="8"/>
  <c r="N1078" i="8"/>
  <c r="N1079" i="8"/>
  <c r="N1080" i="8"/>
  <c r="N1081" i="8"/>
  <c r="N1082" i="8"/>
  <c r="N1083" i="8"/>
  <c r="N1084" i="8"/>
  <c r="N1085" i="8"/>
  <c r="N1086" i="8"/>
  <c r="N1087" i="8"/>
  <c r="N1088" i="8"/>
  <c r="N1089" i="8"/>
  <c r="N1090" i="8"/>
  <c r="N1091" i="8"/>
  <c r="N1092" i="8"/>
  <c r="N1093" i="8"/>
  <c r="N1094" i="8"/>
  <c r="N1095" i="8"/>
  <c r="N1096" i="8"/>
  <c r="N1097" i="8"/>
  <c r="N1098" i="8"/>
  <c r="N1099" i="8"/>
  <c r="N1100" i="8"/>
  <c r="N1101" i="8"/>
  <c r="N1102" i="8"/>
  <c r="N1103" i="8"/>
  <c r="N1104" i="8"/>
  <c r="N1105" i="8"/>
  <c r="N1106" i="8"/>
  <c r="N1107" i="8"/>
  <c r="N1108" i="8"/>
  <c r="N1109" i="8"/>
  <c r="N1110" i="8"/>
  <c r="N1111" i="8"/>
  <c r="N1112" i="8"/>
  <c r="N1113" i="8"/>
  <c r="N1114" i="8"/>
  <c r="N1115" i="8"/>
  <c r="N1116" i="8"/>
  <c r="N1117" i="8"/>
  <c r="N1118" i="8"/>
  <c r="N1119" i="8"/>
  <c r="N1120" i="8"/>
  <c r="N1121" i="8"/>
  <c r="N1122" i="8"/>
  <c r="N1123" i="8"/>
  <c r="N1124" i="8"/>
  <c r="N1125" i="8"/>
  <c r="N1126" i="8"/>
  <c r="N1127" i="8"/>
  <c r="N1128" i="8"/>
  <c r="N1129" i="8"/>
  <c r="N1130" i="8"/>
  <c r="N1131" i="8"/>
  <c r="N1132" i="8"/>
  <c r="N1133" i="8"/>
  <c r="N1134" i="8"/>
  <c r="N1135" i="8"/>
  <c r="N1136" i="8"/>
  <c r="N1137" i="8"/>
  <c r="N1138" i="8"/>
  <c r="N1139" i="8"/>
  <c r="N1140" i="8"/>
  <c r="N1141" i="8"/>
  <c r="N1142" i="8"/>
  <c r="N1143" i="8"/>
  <c r="N1144" i="8"/>
  <c r="N1145" i="8"/>
  <c r="N1146" i="8"/>
  <c r="N1147" i="8"/>
  <c r="N1148" i="8"/>
  <c r="N1149" i="8"/>
  <c r="N1150" i="8"/>
  <c r="N1151" i="8"/>
  <c r="N1152" i="8"/>
  <c r="N1153" i="8"/>
  <c r="N1154" i="8"/>
  <c r="N1155" i="8"/>
  <c r="N1156" i="8"/>
  <c r="N1157" i="8"/>
  <c r="N1158" i="8"/>
  <c r="N1159" i="8"/>
  <c r="N1160" i="8"/>
  <c r="N1161" i="8"/>
  <c r="N1162" i="8"/>
  <c r="N1163" i="8"/>
  <c r="N1164" i="8"/>
  <c r="N1165" i="8"/>
  <c r="N1166" i="8"/>
  <c r="N1167" i="8"/>
  <c r="N1168" i="8"/>
  <c r="N1169" i="8"/>
  <c r="N1170" i="8"/>
  <c r="N1171" i="8"/>
  <c r="N1172" i="8"/>
  <c r="N1173" i="8"/>
  <c r="N1174" i="8"/>
  <c r="N1175" i="8"/>
  <c r="N1176" i="8"/>
  <c r="N1177" i="8"/>
  <c r="N1178" i="8"/>
  <c r="N1179" i="8"/>
  <c r="N1180" i="8"/>
  <c r="N1181" i="8"/>
  <c r="N1182" i="8"/>
  <c r="N1183" i="8"/>
  <c r="N1184" i="8"/>
  <c r="N1185" i="8"/>
  <c r="N1186" i="8"/>
  <c r="N1187" i="8"/>
  <c r="N1188" i="8"/>
  <c r="N1189" i="8"/>
  <c r="N1190" i="8"/>
  <c r="N1191" i="8"/>
  <c r="N1192" i="8"/>
  <c r="N1193" i="8"/>
  <c r="N1194" i="8"/>
  <c r="N1195" i="8"/>
  <c r="N1196" i="8"/>
  <c r="N1197" i="8"/>
  <c r="N1198" i="8"/>
  <c r="N1199" i="8"/>
  <c r="N1200" i="8"/>
  <c r="N1201" i="8"/>
  <c r="N1202" i="8"/>
  <c r="N1203" i="8"/>
  <c r="N1204" i="8"/>
  <c r="N1205" i="8"/>
  <c r="N1206" i="8"/>
  <c r="N1207" i="8"/>
  <c r="N1208" i="8"/>
  <c r="N1209" i="8"/>
  <c r="N1210" i="8"/>
  <c r="N1211" i="8"/>
  <c r="N1212" i="8"/>
  <c r="N1213" i="8"/>
  <c r="N1214" i="8"/>
  <c r="N1215" i="8"/>
  <c r="N1216" i="8"/>
  <c r="N1217" i="8"/>
  <c r="N1218" i="8"/>
  <c r="N1219" i="8"/>
  <c r="N1220" i="8"/>
  <c r="N1221" i="8"/>
  <c r="N1222" i="8"/>
  <c r="N1223" i="8"/>
  <c r="N1224" i="8"/>
  <c r="N1225" i="8"/>
  <c r="N1226" i="8"/>
  <c r="N1227" i="8"/>
  <c r="N1228" i="8"/>
  <c r="N1229" i="8"/>
  <c r="N1230" i="8"/>
  <c r="N1231" i="8"/>
  <c r="N1232" i="8"/>
  <c r="N1233" i="8"/>
  <c r="N1234" i="8"/>
  <c r="N1235" i="8"/>
  <c r="N1236" i="8"/>
  <c r="N1237" i="8"/>
  <c r="N1238" i="8"/>
  <c r="N1239" i="8"/>
  <c r="N1240" i="8"/>
  <c r="N1241" i="8"/>
  <c r="N1242" i="8"/>
  <c r="N1243" i="8"/>
  <c r="N1244" i="8"/>
  <c r="N1245" i="8"/>
  <c r="N1246" i="8"/>
  <c r="N1247" i="8"/>
  <c r="N1248" i="8"/>
  <c r="N1249" i="8"/>
  <c r="N1250" i="8"/>
  <c r="N1251" i="8"/>
  <c r="N1252" i="8"/>
  <c r="N1253" i="8"/>
  <c r="N1254" i="8"/>
  <c r="N1255" i="8"/>
  <c r="N1256" i="8"/>
  <c r="N1257" i="8"/>
  <c r="N1258" i="8"/>
  <c r="N1259" i="8"/>
  <c r="N1260" i="8"/>
  <c r="N1261" i="8"/>
  <c r="N1262" i="8"/>
  <c r="N1263" i="8"/>
  <c r="N1264" i="8"/>
  <c r="N1265" i="8"/>
  <c r="N1266" i="8"/>
  <c r="N1267" i="8"/>
  <c r="N1268" i="8"/>
  <c r="N1269" i="8"/>
  <c r="N1270" i="8"/>
  <c r="N1271" i="8"/>
  <c r="N1272" i="8"/>
  <c r="N1273" i="8"/>
  <c r="N1274" i="8"/>
  <c r="N1275" i="8"/>
  <c r="N1276" i="8"/>
  <c r="N1277" i="8"/>
  <c r="N1278" i="8"/>
  <c r="N1279" i="8"/>
  <c r="N1280" i="8"/>
  <c r="N1281" i="8"/>
  <c r="N1282" i="8"/>
  <c r="N1283" i="8"/>
  <c r="N1284" i="8"/>
  <c r="N1285" i="8"/>
  <c r="N1286" i="8"/>
  <c r="N1287" i="8"/>
  <c r="N1288" i="8"/>
  <c r="N1289" i="8"/>
  <c r="N1290" i="8"/>
  <c r="N1291" i="8"/>
  <c r="N1292" i="8"/>
  <c r="N1293" i="8"/>
  <c r="N1294" i="8"/>
  <c r="N1295" i="8"/>
  <c r="N1296" i="8"/>
  <c r="N1297" i="8"/>
  <c r="N1298" i="8"/>
  <c r="N1299" i="8"/>
  <c r="N1300" i="8"/>
  <c r="N1301" i="8"/>
  <c r="N1302" i="8"/>
  <c r="N1303" i="8"/>
  <c r="N1304" i="8"/>
  <c r="N1305" i="8"/>
  <c r="N1306" i="8"/>
  <c r="N1307" i="8"/>
  <c r="N1308" i="8"/>
  <c r="N1309" i="8"/>
  <c r="N1310" i="8"/>
  <c r="N1311" i="8"/>
  <c r="N1312" i="8"/>
  <c r="N1313" i="8"/>
  <c r="N1314" i="8"/>
  <c r="N1315" i="8"/>
  <c r="N1316" i="8"/>
  <c r="N1317" i="8"/>
  <c r="N1318" i="8"/>
  <c r="N1319" i="8"/>
  <c r="N1320" i="8"/>
  <c r="N1321" i="8"/>
  <c r="N1322" i="8"/>
  <c r="N1323" i="8"/>
  <c r="N1324" i="8"/>
  <c r="N1325" i="8"/>
  <c r="N1326" i="8"/>
  <c r="N1327" i="8"/>
  <c r="N1328" i="8"/>
  <c r="N1329" i="8"/>
  <c r="N1330" i="8"/>
  <c r="N1331" i="8"/>
  <c r="N1332" i="8"/>
  <c r="N1333" i="8"/>
  <c r="N1334" i="8"/>
  <c r="N1335" i="8"/>
  <c r="N1336" i="8"/>
  <c r="N1337" i="8"/>
  <c r="N1338" i="8"/>
  <c r="N1339" i="8"/>
  <c r="N1340" i="8"/>
  <c r="N1341" i="8"/>
  <c r="N1342" i="8"/>
  <c r="N1343" i="8"/>
  <c r="N1344" i="8"/>
  <c r="N1345" i="8"/>
  <c r="N1346" i="8"/>
  <c r="N1347" i="8"/>
  <c r="N1348" i="8"/>
  <c r="N1349" i="8"/>
  <c r="N1350" i="8"/>
  <c r="N1351" i="8"/>
  <c r="N1352" i="8"/>
  <c r="N1353" i="8"/>
  <c r="N1354" i="8"/>
  <c r="N1355" i="8"/>
  <c r="N1356" i="8"/>
  <c r="N1357" i="8"/>
  <c r="N1358" i="8"/>
  <c r="N1359" i="8"/>
  <c r="N1360" i="8"/>
  <c r="N1361" i="8"/>
  <c r="N1362" i="8"/>
  <c r="N1363" i="8"/>
  <c r="N1364" i="8"/>
  <c r="N1365" i="8"/>
  <c r="N1366" i="8"/>
  <c r="N1367" i="8"/>
  <c r="N1368" i="8"/>
  <c r="N1369" i="8"/>
  <c r="N1370" i="8"/>
  <c r="N1371" i="8"/>
  <c r="N1372" i="8"/>
  <c r="N1373" i="8"/>
  <c r="N1374" i="8"/>
  <c r="N1375" i="8"/>
  <c r="N1376" i="8"/>
  <c r="N1377" i="8"/>
  <c r="N1378" i="8"/>
  <c r="N1379" i="8"/>
  <c r="N1380" i="8"/>
  <c r="N1381" i="8"/>
  <c r="N1382" i="8"/>
  <c r="N1383" i="8"/>
  <c r="N1384" i="8"/>
  <c r="N1385" i="8"/>
  <c r="N1386" i="8"/>
  <c r="N1387" i="8"/>
  <c r="N1388" i="8"/>
  <c r="N1389" i="8"/>
  <c r="N1390" i="8"/>
  <c r="N1391" i="8"/>
  <c r="N1392" i="8"/>
  <c r="N1393" i="8"/>
  <c r="N1394" i="8"/>
  <c r="N1395" i="8"/>
  <c r="N1396" i="8"/>
  <c r="N1397" i="8"/>
  <c r="N1398" i="8"/>
  <c r="N1399" i="8"/>
  <c r="N1400" i="8"/>
  <c r="N1401" i="8"/>
  <c r="N1402" i="8"/>
  <c r="N1403" i="8"/>
  <c r="N1404" i="8"/>
  <c r="N1405" i="8"/>
  <c r="N1406" i="8"/>
  <c r="N1407" i="8"/>
  <c r="N1408" i="8"/>
  <c r="N1409" i="8"/>
  <c r="N1410" i="8"/>
  <c r="N1411" i="8"/>
  <c r="N1412" i="8"/>
  <c r="N1413" i="8"/>
  <c r="N1414" i="8"/>
  <c r="N1415" i="8"/>
  <c r="N1416" i="8"/>
  <c r="N1417" i="8"/>
  <c r="N1418" i="8"/>
  <c r="N1419" i="8"/>
  <c r="N1420" i="8"/>
  <c r="N1421" i="8"/>
  <c r="N1422" i="8"/>
  <c r="N1423" i="8"/>
  <c r="N1424" i="8"/>
  <c r="N1425" i="8"/>
  <c r="N1426" i="8"/>
  <c r="N1427" i="8"/>
  <c r="N1428" i="8"/>
  <c r="N1429" i="8"/>
  <c r="N1430" i="8"/>
  <c r="N1431" i="8"/>
  <c r="N1432" i="8"/>
  <c r="N1433" i="8"/>
  <c r="N1434" i="8"/>
  <c r="N1435" i="8"/>
  <c r="N1436" i="8"/>
  <c r="N1437" i="8"/>
  <c r="N1438" i="8"/>
  <c r="N1439" i="8"/>
  <c r="N1440" i="8"/>
  <c r="N1441" i="8"/>
  <c r="N1442" i="8"/>
  <c r="N1443" i="8"/>
  <c r="N1444" i="8"/>
  <c r="N1445" i="8"/>
  <c r="N1446" i="8"/>
  <c r="N1447" i="8"/>
  <c r="N1448" i="8"/>
  <c r="N1449" i="8"/>
  <c r="N1450" i="8"/>
  <c r="N1451" i="8"/>
  <c r="N1452" i="8"/>
  <c r="N1453" i="8"/>
  <c r="N1454" i="8"/>
  <c r="N1455" i="8"/>
  <c r="N1456" i="8"/>
  <c r="N1457" i="8"/>
  <c r="N1458" i="8"/>
  <c r="N1459" i="8"/>
  <c r="N1460" i="8"/>
  <c r="N1461" i="8"/>
  <c r="N1462" i="8"/>
  <c r="N1463" i="8"/>
  <c r="N1464" i="8"/>
  <c r="N1465" i="8"/>
  <c r="N1466" i="8"/>
  <c r="N1467" i="8"/>
  <c r="N1468" i="8"/>
  <c r="N1469" i="8"/>
  <c r="N1470" i="8"/>
  <c r="N1471" i="8"/>
  <c r="N1472" i="8"/>
  <c r="N1473" i="8"/>
  <c r="N1474" i="8"/>
  <c r="N1475" i="8"/>
  <c r="N1476" i="8"/>
  <c r="N1477" i="8"/>
  <c r="N1478" i="8"/>
  <c r="N1479" i="8"/>
  <c r="N1480" i="8"/>
  <c r="N1481" i="8"/>
  <c r="N1482" i="8"/>
  <c r="N1483" i="8"/>
  <c r="N1484" i="8"/>
  <c r="N1485" i="8"/>
  <c r="N1486" i="8"/>
  <c r="N1487" i="8"/>
  <c r="N1488" i="8"/>
  <c r="N1489" i="8"/>
  <c r="N1490" i="8"/>
  <c r="N1491" i="8"/>
  <c r="N1492" i="8"/>
  <c r="N1493" i="8"/>
  <c r="N1494" i="8"/>
  <c r="N1495" i="8"/>
  <c r="N1496" i="8"/>
  <c r="N1497" i="8"/>
  <c r="N1498" i="8"/>
  <c r="N1499" i="8"/>
  <c r="N1500" i="8"/>
  <c r="N1501" i="8"/>
  <c r="N1502" i="8"/>
  <c r="N1503" i="8"/>
  <c r="N1504" i="8"/>
  <c r="N1505" i="8"/>
  <c r="N1506" i="8"/>
  <c r="N1507" i="8"/>
  <c r="N1508" i="8"/>
  <c r="N1509" i="8"/>
  <c r="N1510" i="8"/>
  <c r="N1511" i="8"/>
  <c r="N1512" i="8"/>
  <c r="N1513" i="8"/>
  <c r="N1514" i="8"/>
  <c r="N1515" i="8"/>
  <c r="N1516" i="8"/>
  <c r="N1517" i="8"/>
  <c r="N1518" i="8"/>
  <c r="N1519" i="8"/>
  <c r="N1520" i="8"/>
  <c r="N1521" i="8"/>
  <c r="N1522" i="8"/>
  <c r="N1523" i="8"/>
  <c r="N1524" i="8"/>
  <c r="N1525" i="8"/>
  <c r="N1526" i="8"/>
  <c r="N1527" i="8"/>
  <c r="N1528" i="8"/>
  <c r="N1529" i="8"/>
  <c r="N1530" i="8"/>
  <c r="N1531" i="8"/>
  <c r="N1532" i="8"/>
  <c r="N1533" i="8"/>
  <c r="N1534" i="8"/>
  <c r="N1535" i="8"/>
  <c r="N1536" i="8"/>
  <c r="N1537" i="8"/>
  <c r="N1538" i="8"/>
  <c r="N1539" i="8"/>
  <c r="N1540" i="8"/>
  <c r="N1541" i="8"/>
  <c r="N1542" i="8"/>
  <c r="N1543" i="8"/>
  <c r="N1544" i="8"/>
  <c r="N1545" i="8"/>
  <c r="N1546" i="8"/>
  <c r="N1547" i="8"/>
  <c r="N1548" i="8"/>
  <c r="N1549" i="8"/>
  <c r="N1550" i="8"/>
  <c r="N1551" i="8"/>
  <c r="N1552" i="8"/>
  <c r="N1553" i="8"/>
  <c r="N1554" i="8"/>
  <c r="N1555" i="8"/>
  <c r="N1556" i="8"/>
  <c r="N1557" i="8"/>
  <c r="N1558" i="8"/>
  <c r="N1559" i="8"/>
  <c r="N1560" i="8"/>
  <c r="N1561" i="8"/>
  <c r="N1562" i="8"/>
  <c r="N1563" i="8"/>
  <c r="N1564" i="8"/>
  <c r="N1565" i="8"/>
  <c r="N1566" i="8"/>
  <c r="N1567" i="8"/>
  <c r="N1568" i="8"/>
  <c r="N1569" i="8"/>
  <c r="N1570" i="8"/>
  <c r="N1571" i="8"/>
  <c r="N1572" i="8"/>
  <c r="N1573" i="8"/>
  <c r="N1574" i="8"/>
  <c r="N1575" i="8"/>
  <c r="N1576" i="8"/>
  <c r="N1577" i="8"/>
  <c r="N1578" i="8"/>
  <c r="N1579" i="8"/>
  <c r="N1580" i="8"/>
  <c r="N1581" i="8"/>
  <c r="N1582" i="8"/>
  <c r="N1583" i="8"/>
  <c r="N1584" i="8"/>
  <c r="N1585" i="8"/>
  <c r="N1586" i="8"/>
  <c r="N1587" i="8"/>
  <c r="N1588" i="8"/>
  <c r="N1589" i="8"/>
  <c r="N1590" i="8"/>
  <c r="N1591" i="8"/>
  <c r="N1592" i="8"/>
  <c r="N1593" i="8"/>
  <c r="N1594" i="8"/>
  <c r="N1595" i="8"/>
  <c r="N1596" i="8"/>
  <c r="N1597" i="8"/>
  <c r="N1598" i="8"/>
  <c r="N1599" i="8"/>
  <c r="N1600" i="8"/>
  <c r="N1601" i="8"/>
  <c r="N1602" i="8"/>
  <c r="N1603" i="8"/>
  <c r="N1604" i="8"/>
  <c r="N1605" i="8"/>
  <c r="N1606" i="8"/>
  <c r="N1607" i="8"/>
  <c r="N1608" i="8"/>
  <c r="N1609" i="8"/>
  <c r="N1610" i="8"/>
  <c r="N1611" i="8"/>
  <c r="N1612" i="8"/>
  <c r="N1613" i="8"/>
  <c r="N1614" i="8"/>
  <c r="N1615" i="8"/>
  <c r="N1616" i="8"/>
  <c r="N1617" i="8"/>
  <c r="N1618" i="8"/>
  <c r="N1619" i="8"/>
  <c r="N1620" i="8"/>
  <c r="N1621" i="8"/>
  <c r="N1622" i="8"/>
  <c r="N1623" i="8"/>
  <c r="N1624" i="8"/>
  <c r="N1625" i="8"/>
  <c r="N1626" i="8"/>
  <c r="N1627" i="8"/>
  <c r="N1628" i="8"/>
  <c r="N1629" i="8"/>
  <c r="N1630" i="8"/>
  <c r="N1631" i="8"/>
  <c r="N1632" i="8"/>
  <c r="N1633" i="8"/>
  <c r="N1634" i="8"/>
  <c r="N1635" i="8"/>
  <c r="N1636" i="8"/>
  <c r="N1637" i="8"/>
  <c r="N1638" i="8"/>
  <c r="N1639" i="8"/>
  <c r="N1640" i="8"/>
  <c r="N1641" i="8"/>
  <c r="N1642" i="8"/>
  <c r="N1643" i="8"/>
  <c r="N1644" i="8"/>
  <c r="N1645" i="8"/>
  <c r="N1646" i="8"/>
  <c r="N1647" i="8"/>
  <c r="N1648" i="8"/>
  <c r="N1649" i="8"/>
  <c r="N1650" i="8"/>
  <c r="N1651" i="8"/>
  <c r="N1652" i="8"/>
  <c r="N1653" i="8"/>
  <c r="N1654" i="8"/>
  <c r="N1655" i="8"/>
  <c r="N1656" i="8"/>
  <c r="N1657" i="8"/>
  <c r="N1658" i="8"/>
  <c r="N1659" i="8"/>
  <c r="N1660" i="8"/>
  <c r="N1661" i="8"/>
  <c r="N1662" i="8"/>
  <c r="N1663" i="8"/>
  <c r="N1664" i="8"/>
  <c r="N1665" i="8"/>
  <c r="N1666" i="8"/>
  <c r="N1667" i="8"/>
  <c r="N1668" i="8"/>
  <c r="N1669" i="8"/>
  <c r="N1670" i="8"/>
  <c r="N1671" i="8"/>
  <c r="N1672" i="8"/>
  <c r="N1673" i="8"/>
  <c r="N1674" i="8"/>
  <c r="N1675" i="8"/>
  <c r="N1676" i="8"/>
  <c r="N1677" i="8"/>
  <c r="N1678" i="8"/>
  <c r="N1679" i="8"/>
  <c r="N1680" i="8"/>
  <c r="N1681" i="8"/>
  <c r="N1682" i="8"/>
  <c r="N1683" i="8"/>
  <c r="N1684" i="8"/>
  <c r="N1685" i="8"/>
  <c r="N1686" i="8"/>
  <c r="N1687" i="8"/>
  <c r="N1688" i="8"/>
  <c r="N1689" i="8"/>
  <c r="N1690" i="8"/>
  <c r="N1691" i="8"/>
  <c r="N1692" i="8"/>
  <c r="N1693" i="8"/>
  <c r="N1694" i="8"/>
  <c r="N1695" i="8"/>
  <c r="N1696" i="8"/>
  <c r="N1697" i="8"/>
  <c r="N1698" i="8"/>
  <c r="N1699" i="8"/>
  <c r="N1700" i="8"/>
  <c r="N1701" i="8"/>
  <c r="N1702" i="8"/>
  <c r="N1703" i="8"/>
  <c r="N1704" i="8"/>
  <c r="N1705" i="8"/>
  <c r="N1706" i="8"/>
  <c r="N1707" i="8"/>
  <c r="N1708" i="8"/>
  <c r="N1709" i="8"/>
  <c r="N1710" i="8"/>
  <c r="N1711" i="8"/>
  <c r="N1712" i="8"/>
  <c r="N1713" i="8"/>
  <c r="N1714" i="8"/>
  <c r="N1715" i="8"/>
  <c r="N1716" i="8"/>
  <c r="N1717" i="8"/>
  <c r="N1718" i="8"/>
  <c r="N1719" i="8"/>
  <c r="N1720" i="8"/>
  <c r="N1721" i="8"/>
  <c r="N1722" i="8"/>
  <c r="N1723" i="8"/>
  <c r="N1724" i="8"/>
  <c r="N1725" i="8"/>
  <c r="N1726" i="8"/>
  <c r="N1727" i="8"/>
  <c r="N1728" i="8"/>
  <c r="N1729" i="8"/>
  <c r="N1730" i="8"/>
  <c r="N1731" i="8"/>
  <c r="N1732" i="8"/>
  <c r="N1733" i="8"/>
  <c r="N1734" i="8"/>
  <c r="N1735" i="8"/>
  <c r="N1736" i="8"/>
  <c r="N1737" i="8"/>
  <c r="N1738" i="8"/>
  <c r="N1739" i="8"/>
  <c r="N1740" i="8"/>
  <c r="N1741" i="8"/>
  <c r="N1742" i="8"/>
  <c r="N1743" i="8"/>
  <c r="N1744" i="8"/>
  <c r="N1745" i="8"/>
  <c r="N1746" i="8"/>
  <c r="N1747" i="8"/>
  <c r="N1748" i="8"/>
  <c r="N1749" i="8"/>
  <c r="N1750" i="8"/>
  <c r="N1751" i="8"/>
  <c r="N1752" i="8"/>
  <c r="N1753" i="8"/>
  <c r="N1754" i="8"/>
  <c r="O1755" i="8"/>
  <c r="O1756" i="8"/>
  <c r="P1756" i="8" s="1"/>
  <c r="O1757" i="8"/>
  <c r="O1758" i="8"/>
  <c r="P1758" i="8" s="1"/>
  <c r="O1759" i="8"/>
  <c r="P1759" i="8" s="1"/>
  <c r="O1760" i="8"/>
  <c r="O1761" i="8"/>
  <c r="P1761" i="8" s="1"/>
  <c r="O1762" i="8"/>
  <c r="O1763" i="8"/>
  <c r="O1764" i="8"/>
  <c r="O1765" i="8"/>
  <c r="O1766" i="8"/>
  <c r="O1767" i="8"/>
  <c r="O1768" i="8"/>
  <c r="P1768" i="8" s="1"/>
  <c r="O1769" i="8"/>
  <c r="O1770" i="8"/>
  <c r="P1770" i="8" s="1"/>
  <c r="O1771" i="8"/>
  <c r="P1771" i="8" s="1"/>
  <c r="O1772" i="8"/>
  <c r="O1773" i="8"/>
  <c r="P1773" i="8" s="1"/>
  <c r="O1774" i="8"/>
  <c r="O1775" i="8"/>
  <c r="O1776" i="8"/>
  <c r="O1777" i="8"/>
  <c r="O1778" i="8"/>
  <c r="O1779" i="8"/>
  <c r="O1780" i="8"/>
  <c r="P1780" i="8" s="1"/>
  <c r="O1781" i="8"/>
  <c r="O1782" i="8"/>
  <c r="P1782" i="8" s="1"/>
  <c r="O1783" i="8"/>
  <c r="P1783" i="8" s="1"/>
  <c r="O1784" i="8"/>
  <c r="O1785" i="8"/>
  <c r="P1785" i="8" s="1"/>
  <c r="O1786" i="8"/>
  <c r="O1787" i="8"/>
  <c r="O1788" i="8"/>
  <c r="O1789" i="8"/>
  <c r="O1790" i="8"/>
  <c r="O1791" i="8"/>
  <c r="O1792" i="8"/>
  <c r="P1792" i="8" s="1"/>
  <c r="O1793" i="8"/>
  <c r="O1794" i="8"/>
  <c r="P1794" i="8" s="1"/>
  <c r="O1795" i="8"/>
  <c r="P1795" i="8" s="1"/>
  <c r="O1796" i="8"/>
  <c r="O1797" i="8"/>
  <c r="P1797" i="8" s="1"/>
  <c r="O1798" i="8"/>
  <c r="O1799" i="8"/>
  <c r="O1800" i="8"/>
  <c r="O1801" i="8"/>
  <c r="O1802" i="8"/>
  <c r="O1803" i="8"/>
  <c r="O1804" i="8"/>
  <c r="P1804" i="8" s="1"/>
  <c r="O1805" i="8"/>
  <c r="O1806" i="8"/>
  <c r="P1806" i="8" s="1"/>
  <c r="O1807" i="8"/>
  <c r="P1807" i="8" s="1"/>
  <c r="O1808" i="8"/>
  <c r="O1809" i="8"/>
  <c r="P1809" i="8" s="1"/>
  <c r="O1810" i="8"/>
  <c r="O1811" i="8"/>
  <c r="O1812" i="8"/>
  <c r="O1813" i="8"/>
  <c r="O1814" i="8"/>
  <c r="O1815" i="8"/>
  <c r="O1816" i="8"/>
  <c r="P1816" i="8" s="1"/>
  <c r="O1817" i="8"/>
  <c r="O1818" i="8"/>
  <c r="P1818" i="8" s="1"/>
  <c r="O1819" i="8"/>
  <c r="P1819" i="8" s="1"/>
  <c r="O1820" i="8"/>
  <c r="O1821" i="8"/>
  <c r="P1821" i="8" s="1"/>
  <c r="O1822" i="8"/>
  <c r="O1823" i="8"/>
  <c r="O1824" i="8"/>
  <c r="P1817" i="8" l="1"/>
  <c r="P1805" i="8"/>
  <c r="P1793" i="8"/>
  <c r="P1781" i="8"/>
  <c r="P1769" i="8"/>
  <c r="P1757" i="8"/>
  <c r="P1767" i="8"/>
  <c r="P1815" i="8"/>
  <c r="P1791" i="8"/>
  <c r="P1803" i="8"/>
  <c r="P1779" i="8"/>
  <c r="P1820" i="8"/>
  <c r="P1808" i="8"/>
  <c r="P1796" i="8"/>
  <c r="P1784" i="8"/>
  <c r="P1772" i="8"/>
  <c r="P1760" i="8"/>
  <c r="P1755" i="8"/>
  <c r="E28" i="37" s="1"/>
  <c r="D28" i="37"/>
  <c r="P1823" i="8"/>
  <c r="P1811" i="8"/>
  <c r="P1799" i="8"/>
  <c r="P1787" i="8"/>
  <c r="P1775" i="8"/>
  <c r="P1763" i="8"/>
  <c r="P1788" i="8"/>
  <c r="P1824" i="8"/>
  <c r="P1776" i="8"/>
  <c r="P1812" i="8"/>
  <c r="P1764" i="8"/>
  <c r="P1800" i="8"/>
  <c r="P1801" i="8"/>
  <c r="P1822" i="8"/>
  <c r="P1798" i="8"/>
  <c r="P1774" i="8"/>
  <c r="P1810" i="8"/>
  <c r="P1786" i="8"/>
  <c r="P1762" i="8"/>
  <c r="P1777" i="8"/>
  <c r="P1766" i="8"/>
  <c r="P1789" i="8"/>
  <c r="P1765" i="8"/>
  <c r="P1813" i="8"/>
  <c r="P1802" i="8"/>
  <c r="P1814" i="8"/>
  <c r="P1790" i="8"/>
  <c r="P1778" i="8"/>
  <c r="T335" i="8" l="1"/>
  <c r="O335" i="8"/>
  <c r="P335" i="8" s="1"/>
  <c r="T932" i="8"/>
  <c r="R932" i="8"/>
  <c r="O932" i="8"/>
  <c r="P932" i="8" s="1"/>
  <c r="C24" i="37" l="1"/>
  <c r="R7" i="8" l="1"/>
  <c r="T7" i="8"/>
  <c r="R8" i="8"/>
  <c r="T8" i="8"/>
  <c r="R9" i="8"/>
  <c r="T9" i="8"/>
  <c r="R10" i="8"/>
  <c r="T10" i="8"/>
  <c r="R11" i="8"/>
  <c r="T11" i="8"/>
  <c r="R12" i="8"/>
  <c r="T12" i="8"/>
  <c r="R13" i="8"/>
  <c r="T13" i="8"/>
  <c r="R14" i="8"/>
  <c r="T14" i="8"/>
  <c r="R15" i="8"/>
  <c r="T15" i="8"/>
  <c r="R16" i="8"/>
  <c r="T16" i="8"/>
  <c r="R17" i="8"/>
  <c r="T17" i="8"/>
  <c r="R18" i="8"/>
  <c r="T18" i="8"/>
  <c r="R19" i="8"/>
  <c r="T19" i="8"/>
  <c r="R20" i="8"/>
  <c r="T20" i="8"/>
  <c r="R21" i="8"/>
  <c r="T21" i="8"/>
  <c r="R22" i="8"/>
  <c r="T22" i="8"/>
  <c r="R23" i="8"/>
  <c r="T23" i="8"/>
  <c r="R24" i="8"/>
  <c r="T24" i="8"/>
  <c r="R25" i="8"/>
  <c r="T25" i="8"/>
  <c r="R26" i="8"/>
  <c r="T26" i="8"/>
  <c r="R27" i="8"/>
  <c r="T27" i="8"/>
  <c r="R28" i="8"/>
  <c r="T28" i="8"/>
  <c r="R29" i="8"/>
  <c r="T29" i="8"/>
  <c r="R30" i="8"/>
  <c r="T30" i="8"/>
  <c r="R31" i="8"/>
  <c r="T31" i="8"/>
  <c r="R32" i="8"/>
  <c r="T32" i="8"/>
  <c r="R33" i="8"/>
  <c r="T33" i="8"/>
  <c r="R34" i="8"/>
  <c r="T34" i="8"/>
  <c r="R35" i="8"/>
  <c r="T35" i="8"/>
  <c r="R36" i="8"/>
  <c r="T36" i="8"/>
  <c r="R37" i="8"/>
  <c r="T37" i="8"/>
  <c r="R38" i="8"/>
  <c r="T38" i="8"/>
  <c r="R39" i="8"/>
  <c r="T39" i="8"/>
  <c r="R40" i="8"/>
  <c r="T40" i="8"/>
  <c r="R41" i="8"/>
  <c r="T41" i="8"/>
  <c r="R42" i="8"/>
  <c r="T42" i="8"/>
  <c r="R43" i="8"/>
  <c r="T43" i="8"/>
  <c r="R44" i="8"/>
  <c r="T44" i="8"/>
  <c r="R45" i="8"/>
  <c r="T45" i="8"/>
  <c r="R46" i="8"/>
  <c r="T46" i="8"/>
  <c r="R47" i="8"/>
  <c r="T47" i="8"/>
  <c r="R48" i="8"/>
  <c r="T48" i="8"/>
  <c r="R49" i="8"/>
  <c r="T49" i="8"/>
  <c r="R50" i="8"/>
  <c r="T50" i="8"/>
  <c r="R51" i="8"/>
  <c r="T51" i="8"/>
  <c r="R52" i="8"/>
  <c r="T52" i="8"/>
  <c r="R53" i="8"/>
  <c r="T53" i="8"/>
  <c r="R54" i="8"/>
  <c r="T54" i="8"/>
  <c r="R55" i="8"/>
  <c r="T55" i="8"/>
  <c r="R56" i="8"/>
  <c r="T56" i="8"/>
  <c r="R57" i="8"/>
  <c r="T57" i="8"/>
  <c r="R58" i="8"/>
  <c r="T58" i="8"/>
  <c r="R59" i="8"/>
  <c r="T59" i="8"/>
  <c r="R60" i="8"/>
  <c r="T60" i="8"/>
  <c r="R61" i="8"/>
  <c r="T61" i="8"/>
  <c r="R62" i="8"/>
  <c r="T62" i="8"/>
  <c r="R63" i="8"/>
  <c r="T63" i="8"/>
  <c r="R64" i="8"/>
  <c r="T64" i="8"/>
  <c r="R65" i="8"/>
  <c r="T65" i="8"/>
  <c r="R66" i="8"/>
  <c r="T66" i="8"/>
  <c r="R67" i="8"/>
  <c r="T67" i="8"/>
  <c r="R68" i="8"/>
  <c r="T68" i="8"/>
  <c r="R69" i="8"/>
  <c r="T69" i="8"/>
  <c r="R70" i="8"/>
  <c r="T70" i="8"/>
  <c r="R71" i="8"/>
  <c r="T71" i="8"/>
  <c r="R72" i="8"/>
  <c r="T72" i="8"/>
  <c r="R73" i="8"/>
  <c r="T73" i="8"/>
  <c r="R74" i="8"/>
  <c r="T74" i="8"/>
  <c r="R75" i="8"/>
  <c r="T75" i="8"/>
  <c r="R76" i="8"/>
  <c r="T76" i="8"/>
  <c r="R77" i="8"/>
  <c r="T77" i="8"/>
  <c r="R78" i="8"/>
  <c r="T78" i="8"/>
  <c r="R79" i="8"/>
  <c r="T79" i="8"/>
  <c r="R80" i="8"/>
  <c r="T80" i="8"/>
  <c r="R81" i="8"/>
  <c r="T81" i="8"/>
  <c r="R82" i="8"/>
  <c r="T82" i="8"/>
  <c r="R83" i="8"/>
  <c r="T83" i="8"/>
  <c r="R84" i="8"/>
  <c r="T84" i="8"/>
  <c r="R85" i="8"/>
  <c r="T85" i="8"/>
  <c r="R86" i="8"/>
  <c r="T86" i="8"/>
  <c r="R87" i="8"/>
  <c r="T87" i="8"/>
  <c r="R88" i="8"/>
  <c r="T88" i="8"/>
  <c r="R89" i="8"/>
  <c r="T89" i="8"/>
  <c r="R90" i="8"/>
  <c r="T90" i="8"/>
  <c r="R91" i="8"/>
  <c r="T91" i="8"/>
  <c r="R92" i="8"/>
  <c r="T92" i="8"/>
  <c r="R93" i="8"/>
  <c r="T93" i="8"/>
  <c r="R94" i="8"/>
  <c r="T94" i="8"/>
  <c r="R95" i="8"/>
  <c r="T95" i="8"/>
  <c r="R96" i="8"/>
  <c r="T96" i="8"/>
  <c r="R97" i="8"/>
  <c r="T97" i="8"/>
  <c r="R98" i="8"/>
  <c r="T98" i="8"/>
  <c r="R99" i="8"/>
  <c r="T99" i="8"/>
  <c r="R100" i="8"/>
  <c r="T100" i="8"/>
  <c r="R101" i="8"/>
  <c r="T101" i="8"/>
  <c r="R102" i="8"/>
  <c r="T102" i="8"/>
  <c r="R103" i="8"/>
  <c r="T103" i="8"/>
  <c r="R104" i="8"/>
  <c r="T104" i="8"/>
  <c r="R105" i="8"/>
  <c r="T105" i="8"/>
  <c r="R106" i="8"/>
  <c r="T106" i="8"/>
  <c r="R107" i="8"/>
  <c r="T107" i="8"/>
  <c r="R108" i="8"/>
  <c r="T108" i="8"/>
  <c r="R109" i="8"/>
  <c r="T109" i="8"/>
  <c r="R110" i="8"/>
  <c r="T110" i="8"/>
  <c r="R111" i="8"/>
  <c r="T111" i="8"/>
  <c r="R112" i="8"/>
  <c r="T112" i="8"/>
  <c r="R113" i="8"/>
  <c r="T113" i="8"/>
  <c r="R114" i="8"/>
  <c r="T114" i="8"/>
  <c r="R115" i="8"/>
  <c r="T115" i="8"/>
  <c r="R116" i="8"/>
  <c r="T116" i="8"/>
  <c r="R117" i="8"/>
  <c r="T117" i="8"/>
  <c r="R118" i="8"/>
  <c r="T118" i="8"/>
  <c r="R119" i="8"/>
  <c r="T119" i="8"/>
  <c r="R120" i="8"/>
  <c r="T120" i="8"/>
  <c r="R121" i="8"/>
  <c r="T121" i="8"/>
  <c r="R122" i="8"/>
  <c r="T122" i="8"/>
  <c r="R123" i="8"/>
  <c r="T123" i="8"/>
  <c r="R124" i="8"/>
  <c r="T124" i="8"/>
  <c r="R125" i="8"/>
  <c r="T125" i="8"/>
  <c r="R126" i="8"/>
  <c r="T126" i="8"/>
  <c r="R127" i="8"/>
  <c r="T127" i="8"/>
  <c r="R128" i="8"/>
  <c r="T128" i="8"/>
  <c r="R129" i="8"/>
  <c r="T129" i="8"/>
  <c r="R130" i="8"/>
  <c r="T130" i="8"/>
  <c r="R131" i="8"/>
  <c r="T131" i="8"/>
  <c r="R132" i="8"/>
  <c r="T132" i="8"/>
  <c r="R133" i="8"/>
  <c r="T133" i="8"/>
  <c r="R134" i="8"/>
  <c r="T134" i="8"/>
  <c r="R135" i="8"/>
  <c r="T135" i="8"/>
  <c r="R136" i="8"/>
  <c r="T136" i="8"/>
  <c r="R137" i="8"/>
  <c r="T137" i="8"/>
  <c r="R138" i="8"/>
  <c r="T138" i="8"/>
  <c r="R139" i="8"/>
  <c r="T139" i="8"/>
  <c r="R140" i="8"/>
  <c r="T140" i="8"/>
  <c r="R141" i="8"/>
  <c r="T141" i="8"/>
  <c r="R142" i="8"/>
  <c r="T142" i="8"/>
  <c r="R143" i="8"/>
  <c r="T143" i="8"/>
  <c r="R144" i="8"/>
  <c r="T144" i="8"/>
  <c r="R145" i="8"/>
  <c r="T145" i="8"/>
  <c r="R146" i="8"/>
  <c r="T146" i="8"/>
  <c r="R147" i="8"/>
  <c r="T147" i="8"/>
  <c r="R148" i="8"/>
  <c r="T148" i="8"/>
  <c r="R149" i="8"/>
  <c r="T149" i="8"/>
  <c r="R150" i="8"/>
  <c r="T150" i="8"/>
  <c r="R151" i="8"/>
  <c r="T151" i="8"/>
  <c r="R152" i="8"/>
  <c r="T152" i="8"/>
  <c r="R153" i="8"/>
  <c r="T153" i="8"/>
  <c r="R154" i="8"/>
  <c r="T154" i="8"/>
  <c r="R155" i="8"/>
  <c r="T155" i="8"/>
  <c r="R156" i="8"/>
  <c r="T156" i="8"/>
  <c r="R157" i="8"/>
  <c r="T157" i="8"/>
  <c r="R158" i="8"/>
  <c r="T158" i="8"/>
  <c r="R159" i="8"/>
  <c r="T159" i="8"/>
  <c r="R160" i="8"/>
  <c r="T160" i="8"/>
  <c r="R161" i="8"/>
  <c r="T161" i="8"/>
  <c r="R162" i="8"/>
  <c r="T162" i="8"/>
  <c r="R163" i="8"/>
  <c r="T163" i="8"/>
  <c r="R164" i="8"/>
  <c r="T164" i="8"/>
  <c r="R165" i="8"/>
  <c r="T165" i="8"/>
  <c r="R166" i="8"/>
  <c r="T166" i="8"/>
  <c r="R167" i="8"/>
  <c r="T167" i="8"/>
  <c r="R168" i="8"/>
  <c r="T168" i="8"/>
  <c r="R169" i="8"/>
  <c r="T169" i="8"/>
  <c r="R170" i="8"/>
  <c r="T170" i="8"/>
  <c r="R171" i="8"/>
  <c r="T171" i="8"/>
  <c r="R172" i="8"/>
  <c r="T172" i="8"/>
  <c r="R173" i="8"/>
  <c r="T173" i="8"/>
  <c r="R174" i="8"/>
  <c r="T174" i="8"/>
  <c r="R175" i="8"/>
  <c r="T175" i="8"/>
  <c r="R176" i="8"/>
  <c r="T176" i="8"/>
  <c r="R177" i="8"/>
  <c r="T177" i="8"/>
  <c r="R178" i="8"/>
  <c r="T178" i="8"/>
  <c r="R179" i="8"/>
  <c r="T179" i="8"/>
  <c r="R180" i="8"/>
  <c r="T180" i="8"/>
  <c r="R181" i="8"/>
  <c r="T181" i="8"/>
  <c r="R182" i="8"/>
  <c r="T182" i="8"/>
  <c r="R183" i="8"/>
  <c r="T183" i="8"/>
  <c r="R184" i="8"/>
  <c r="T184" i="8"/>
  <c r="R185" i="8"/>
  <c r="T185" i="8"/>
  <c r="R186" i="8"/>
  <c r="T186" i="8"/>
  <c r="R187" i="8"/>
  <c r="T187" i="8"/>
  <c r="R188" i="8"/>
  <c r="T188" i="8"/>
  <c r="R189" i="8"/>
  <c r="T189" i="8"/>
  <c r="R190" i="8"/>
  <c r="T190" i="8"/>
  <c r="R191" i="8"/>
  <c r="T191" i="8"/>
  <c r="R192" i="8"/>
  <c r="T192" i="8"/>
  <c r="R193" i="8"/>
  <c r="T193" i="8"/>
  <c r="R194" i="8"/>
  <c r="T194" i="8"/>
  <c r="R195" i="8"/>
  <c r="T195" i="8"/>
  <c r="R196" i="8"/>
  <c r="T196" i="8"/>
  <c r="R197" i="8"/>
  <c r="T197" i="8"/>
  <c r="R198" i="8"/>
  <c r="T198" i="8"/>
  <c r="R199" i="8"/>
  <c r="T199" i="8"/>
  <c r="R200" i="8"/>
  <c r="T200" i="8"/>
  <c r="R201" i="8"/>
  <c r="T201" i="8"/>
  <c r="R202" i="8"/>
  <c r="T202" i="8"/>
  <c r="R203" i="8"/>
  <c r="T203" i="8"/>
  <c r="R204" i="8"/>
  <c r="T204" i="8"/>
  <c r="R205" i="8"/>
  <c r="T205" i="8"/>
  <c r="R206" i="8"/>
  <c r="T206" i="8"/>
  <c r="R207" i="8"/>
  <c r="T207" i="8"/>
  <c r="R208" i="8"/>
  <c r="T208" i="8"/>
  <c r="R209" i="8"/>
  <c r="T209" i="8"/>
  <c r="R210" i="8"/>
  <c r="T210" i="8"/>
  <c r="R211" i="8"/>
  <c r="T211" i="8"/>
  <c r="R212" i="8"/>
  <c r="T212" i="8"/>
  <c r="R213" i="8"/>
  <c r="T213" i="8"/>
  <c r="R214" i="8"/>
  <c r="T214" i="8"/>
  <c r="R215" i="8"/>
  <c r="T215" i="8"/>
  <c r="R216" i="8"/>
  <c r="T216" i="8"/>
  <c r="R217" i="8"/>
  <c r="T217" i="8"/>
  <c r="R218" i="8"/>
  <c r="T218" i="8"/>
  <c r="R219" i="8"/>
  <c r="T219" i="8"/>
  <c r="R220" i="8"/>
  <c r="T220" i="8"/>
  <c r="R221" i="8"/>
  <c r="T221" i="8"/>
  <c r="R222" i="8"/>
  <c r="T222" i="8"/>
  <c r="R223" i="8"/>
  <c r="T223" i="8"/>
  <c r="R224" i="8"/>
  <c r="T224" i="8"/>
  <c r="R225" i="8"/>
  <c r="T225" i="8"/>
  <c r="R226" i="8"/>
  <c r="T226" i="8"/>
  <c r="R227" i="8"/>
  <c r="T227" i="8"/>
  <c r="R228" i="8"/>
  <c r="T228" i="8"/>
  <c r="R229" i="8"/>
  <c r="T229" i="8"/>
  <c r="R230" i="8"/>
  <c r="T230" i="8"/>
  <c r="R231" i="8"/>
  <c r="T231" i="8"/>
  <c r="R232" i="8"/>
  <c r="T232" i="8"/>
  <c r="R233" i="8"/>
  <c r="T233" i="8"/>
  <c r="R234" i="8"/>
  <c r="T234" i="8"/>
  <c r="R235" i="8"/>
  <c r="T235" i="8"/>
  <c r="R236" i="8"/>
  <c r="T236" i="8"/>
  <c r="R237" i="8"/>
  <c r="T237" i="8"/>
  <c r="R238" i="8"/>
  <c r="T238" i="8"/>
  <c r="R239" i="8"/>
  <c r="T239" i="8"/>
  <c r="R240" i="8"/>
  <c r="T240" i="8"/>
  <c r="R241" i="8"/>
  <c r="T241" i="8"/>
  <c r="R242" i="8"/>
  <c r="T242" i="8"/>
  <c r="R243" i="8"/>
  <c r="T243" i="8"/>
  <c r="R244" i="8"/>
  <c r="T244" i="8"/>
  <c r="R245" i="8"/>
  <c r="T245" i="8"/>
  <c r="R246" i="8"/>
  <c r="T246" i="8"/>
  <c r="R247" i="8"/>
  <c r="T247" i="8"/>
  <c r="R248" i="8"/>
  <c r="T248" i="8"/>
  <c r="R249" i="8"/>
  <c r="T249" i="8"/>
  <c r="R250" i="8"/>
  <c r="T250" i="8"/>
  <c r="R251" i="8"/>
  <c r="T251" i="8"/>
  <c r="R252" i="8"/>
  <c r="T252" i="8"/>
  <c r="R253" i="8"/>
  <c r="T253" i="8"/>
  <c r="R254" i="8"/>
  <c r="T254" i="8"/>
  <c r="R255" i="8"/>
  <c r="T255" i="8"/>
  <c r="R256" i="8"/>
  <c r="T256" i="8"/>
  <c r="R257" i="8"/>
  <c r="T257" i="8"/>
  <c r="R258" i="8"/>
  <c r="T258" i="8"/>
  <c r="R259" i="8"/>
  <c r="T259" i="8"/>
  <c r="R260" i="8"/>
  <c r="T260" i="8"/>
  <c r="R261" i="8"/>
  <c r="T261" i="8"/>
  <c r="R262" i="8"/>
  <c r="T262" i="8"/>
  <c r="R263" i="8"/>
  <c r="T263" i="8"/>
  <c r="R264" i="8"/>
  <c r="T264" i="8"/>
  <c r="R265" i="8"/>
  <c r="T265" i="8"/>
  <c r="R266" i="8"/>
  <c r="T266" i="8"/>
  <c r="R267" i="8"/>
  <c r="T267" i="8"/>
  <c r="R268" i="8"/>
  <c r="T268" i="8"/>
  <c r="R269" i="8"/>
  <c r="T269" i="8"/>
  <c r="R270" i="8"/>
  <c r="T270" i="8"/>
  <c r="R271" i="8"/>
  <c r="T271" i="8"/>
  <c r="R272" i="8"/>
  <c r="T272" i="8"/>
  <c r="R273" i="8"/>
  <c r="T273" i="8"/>
  <c r="R274" i="8"/>
  <c r="T274" i="8"/>
  <c r="R275" i="8"/>
  <c r="T275" i="8"/>
  <c r="R276" i="8"/>
  <c r="T276" i="8"/>
  <c r="R277" i="8"/>
  <c r="T277" i="8"/>
  <c r="R278" i="8"/>
  <c r="T278" i="8"/>
  <c r="R279" i="8"/>
  <c r="T279" i="8"/>
  <c r="R280" i="8"/>
  <c r="T280" i="8"/>
  <c r="R281" i="8"/>
  <c r="T281" i="8"/>
  <c r="R282" i="8"/>
  <c r="T282" i="8"/>
  <c r="R283" i="8"/>
  <c r="T283" i="8"/>
  <c r="R284" i="8"/>
  <c r="T284" i="8"/>
  <c r="R285" i="8"/>
  <c r="T285" i="8"/>
  <c r="R286" i="8"/>
  <c r="T286" i="8"/>
  <c r="R287" i="8"/>
  <c r="T287" i="8"/>
  <c r="R288" i="8"/>
  <c r="T288" i="8"/>
  <c r="R289" i="8"/>
  <c r="T289" i="8"/>
  <c r="R290" i="8"/>
  <c r="T290" i="8"/>
  <c r="R291" i="8"/>
  <c r="T291" i="8"/>
  <c r="R292" i="8"/>
  <c r="T292" i="8"/>
  <c r="R293" i="8"/>
  <c r="T293" i="8"/>
  <c r="R294" i="8"/>
  <c r="T294" i="8"/>
  <c r="R295" i="8"/>
  <c r="T295" i="8"/>
  <c r="R296" i="8"/>
  <c r="T296" i="8"/>
  <c r="R297" i="8"/>
  <c r="T297" i="8"/>
  <c r="R298" i="8"/>
  <c r="T298" i="8"/>
  <c r="R299" i="8"/>
  <c r="T299" i="8"/>
  <c r="R300" i="8"/>
  <c r="T300" i="8"/>
  <c r="R301" i="8"/>
  <c r="T301" i="8"/>
  <c r="R302" i="8"/>
  <c r="T302" i="8"/>
  <c r="R303" i="8"/>
  <c r="T303" i="8"/>
  <c r="R304" i="8"/>
  <c r="T304" i="8"/>
  <c r="R305" i="8"/>
  <c r="T305" i="8"/>
  <c r="R306" i="8"/>
  <c r="T306" i="8"/>
  <c r="R307" i="8"/>
  <c r="T307" i="8"/>
  <c r="R308" i="8"/>
  <c r="T308" i="8"/>
  <c r="R309" i="8"/>
  <c r="T309" i="8"/>
  <c r="R310" i="8"/>
  <c r="T310" i="8"/>
  <c r="R311" i="8"/>
  <c r="T311" i="8"/>
  <c r="R312" i="8"/>
  <c r="T312" i="8"/>
  <c r="R313" i="8"/>
  <c r="T313" i="8"/>
  <c r="R314" i="8"/>
  <c r="T314" i="8"/>
  <c r="R315" i="8"/>
  <c r="T315" i="8"/>
  <c r="R316" i="8"/>
  <c r="T316" i="8"/>
  <c r="R317" i="8"/>
  <c r="T317" i="8"/>
  <c r="R318" i="8"/>
  <c r="T318" i="8"/>
  <c r="R319" i="8"/>
  <c r="T319" i="8"/>
  <c r="R320" i="8"/>
  <c r="T320" i="8"/>
  <c r="R321" i="8"/>
  <c r="T321" i="8"/>
  <c r="R322" i="8"/>
  <c r="T322" i="8"/>
  <c r="R323" i="8"/>
  <c r="T323" i="8"/>
  <c r="R324" i="8"/>
  <c r="T324" i="8"/>
  <c r="R325" i="8"/>
  <c r="T325" i="8"/>
  <c r="R326" i="8"/>
  <c r="T326" i="8"/>
  <c r="R327" i="8"/>
  <c r="T327" i="8"/>
  <c r="R328" i="8"/>
  <c r="T328" i="8"/>
  <c r="R329" i="8"/>
  <c r="T329" i="8"/>
  <c r="R330" i="8"/>
  <c r="T330" i="8"/>
  <c r="R331" i="8"/>
  <c r="T331" i="8"/>
  <c r="R332" i="8"/>
  <c r="T332" i="8"/>
  <c r="R333" i="8"/>
  <c r="T333" i="8"/>
  <c r="R334" i="8"/>
  <c r="T334" i="8"/>
  <c r="R336" i="8"/>
  <c r="T336" i="8"/>
  <c r="R337" i="8"/>
  <c r="T337" i="8"/>
  <c r="R338" i="8"/>
  <c r="T338" i="8"/>
  <c r="R339" i="8"/>
  <c r="T339" i="8"/>
  <c r="R340" i="8"/>
  <c r="T340" i="8"/>
  <c r="R341" i="8"/>
  <c r="T341" i="8"/>
  <c r="R342" i="8"/>
  <c r="T342" i="8"/>
  <c r="R343" i="8"/>
  <c r="T343" i="8"/>
  <c r="R344" i="8"/>
  <c r="T344" i="8"/>
  <c r="R345" i="8"/>
  <c r="T345" i="8"/>
  <c r="R346" i="8"/>
  <c r="T346" i="8"/>
  <c r="R347" i="8"/>
  <c r="T347" i="8"/>
  <c r="R348" i="8"/>
  <c r="T348" i="8"/>
  <c r="R349" i="8"/>
  <c r="T349" i="8"/>
  <c r="R350" i="8"/>
  <c r="T350" i="8"/>
  <c r="R351" i="8"/>
  <c r="T351" i="8"/>
  <c r="R352" i="8"/>
  <c r="T352" i="8"/>
  <c r="R353" i="8"/>
  <c r="T353" i="8"/>
  <c r="R354" i="8"/>
  <c r="T354" i="8"/>
  <c r="R355" i="8"/>
  <c r="T355" i="8"/>
  <c r="R356" i="8"/>
  <c r="T356" i="8"/>
  <c r="R357" i="8"/>
  <c r="T357" i="8"/>
  <c r="R358" i="8"/>
  <c r="T358" i="8"/>
  <c r="R359" i="8"/>
  <c r="T359" i="8"/>
  <c r="R360" i="8"/>
  <c r="T360" i="8"/>
  <c r="R361" i="8"/>
  <c r="T361" i="8"/>
  <c r="R362" i="8"/>
  <c r="T362" i="8"/>
  <c r="R363" i="8"/>
  <c r="T363" i="8"/>
  <c r="R364" i="8"/>
  <c r="T364" i="8"/>
  <c r="R365" i="8"/>
  <c r="T365" i="8"/>
  <c r="R366" i="8"/>
  <c r="T366" i="8"/>
  <c r="R367" i="8"/>
  <c r="T367" i="8"/>
  <c r="R368" i="8"/>
  <c r="T368" i="8"/>
  <c r="R369" i="8"/>
  <c r="T369" i="8"/>
  <c r="R370" i="8"/>
  <c r="T370" i="8"/>
  <c r="R371" i="8"/>
  <c r="T371" i="8"/>
  <c r="R372" i="8"/>
  <c r="T372" i="8"/>
  <c r="R373" i="8"/>
  <c r="T373" i="8"/>
  <c r="R374" i="8"/>
  <c r="T374" i="8"/>
  <c r="R375" i="8"/>
  <c r="T375" i="8"/>
  <c r="R376" i="8"/>
  <c r="T376" i="8"/>
  <c r="R377" i="8"/>
  <c r="T377" i="8"/>
  <c r="R378" i="8"/>
  <c r="T378" i="8"/>
  <c r="R379" i="8"/>
  <c r="T379" i="8"/>
  <c r="R380" i="8"/>
  <c r="T380" i="8"/>
  <c r="R381" i="8"/>
  <c r="T381" i="8"/>
  <c r="R382" i="8"/>
  <c r="T382" i="8"/>
  <c r="R383" i="8"/>
  <c r="T383" i="8"/>
  <c r="R384" i="8"/>
  <c r="T384" i="8"/>
  <c r="R385" i="8"/>
  <c r="T385" i="8"/>
  <c r="R386" i="8"/>
  <c r="T386" i="8"/>
  <c r="R387" i="8"/>
  <c r="T387" i="8"/>
  <c r="R388" i="8"/>
  <c r="T388" i="8"/>
  <c r="R389" i="8"/>
  <c r="T389" i="8"/>
  <c r="R390" i="8"/>
  <c r="T390" i="8"/>
  <c r="R391" i="8"/>
  <c r="T391" i="8"/>
  <c r="R392" i="8"/>
  <c r="T392" i="8"/>
  <c r="R393" i="8"/>
  <c r="T393" i="8"/>
  <c r="R394" i="8"/>
  <c r="T394" i="8"/>
  <c r="R395" i="8"/>
  <c r="T395" i="8"/>
  <c r="R396" i="8"/>
  <c r="T396" i="8"/>
  <c r="R397" i="8"/>
  <c r="T397" i="8"/>
  <c r="R398" i="8"/>
  <c r="T398" i="8"/>
  <c r="R399" i="8"/>
  <c r="T399" i="8"/>
  <c r="R400" i="8"/>
  <c r="T400" i="8"/>
  <c r="R401" i="8"/>
  <c r="T401" i="8"/>
  <c r="R402" i="8"/>
  <c r="T402" i="8"/>
  <c r="R403" i="8"/>
  <c r="T403" i="8"/>
  <c r="R404" i="8"/>
  <c r="T404" i="8"/>
  <c r="R405" i="8"/>
  <c r="T405" i="8"/>
  <c r="R406" i="8"/>
  <c r="T406" i="8"/>
  <c r="R407" i="8"/>
  <c r="T407" i="8"/>
  <c r="R408" i="8"/>
  <c r="T408" i="8"/>
  <c r="R409" i="8"/>
  <c r="T409" i="8"/>
  <c r="R410" i="8"/>
  <c r="T410" i="8"/>
  <c r="R411" i="8"/>
  <c r="T411" i="8"/>
  <c r="R412" i="8"/>
  <c r="T412" i="8"/>
  <c r="R413" i="8"/>
  <c r="T413" i="8"/>
  <c r="R414" i="8"/>
  <c r="T414" i="8"/>
  <c r="R415" i="8"/>
  <c r="T415" i="8"/>
  <c r="R416" i="8"/>
  <c r="T416" i="8"/>
  <c r="R417" i="8"/>
  <c r="T417" i="8"/>
  <c r="R418" i="8"/>
  <c r="T418" i="8"/>
  <c r="R419" i="8"/>
  <c r="T419" i="8"/>
  <c r="R420" i="8"/>
  <c r="T420" i="8"/>
  <c r="R421" i="8"/>
  <c r="T421" i="8"/>
  <c r="R422" i="8"/>
  <c r="T422" i="8"/>
  <c r="R423" i="8"/>
  <c r="T423" i="8"/>
  <c r="R424" i="8"/>
  <c r="T424" i="8"/>
  <c r="R425" i="8"/>
  <c r="T425" i="8"/>
  <c r="R426" i="8"/>
  <c r="T426" i="8"/>
  <c r="R427" i="8"/>
  <c r="T427" i="8"/>
  <c r="R428" i="8"/>
  <c r="T428" i="8"/>
  <c r="R429" i="8"/>
  <c r="T429" i="8"/>
  <c r="R430" i="8"/>
  <c r="T430" i="8"/>
  <c r="R431" i="8"/>
  <c r="T431" i="8"/>
  <c r="R432" i="8"/>
  <c r="T432" i="8"/>
  <c r="R433" i="8"/>
  <c r="T433" i="8"/>
  <c r="R434" i="8"/>
  <c r="T434" i="8"/>
  <c r="R435" i="8"/>
  <c r="T435" i="8"/>
  <c r="R436" i="8"/>
  <c r="T436" i="8"/>
  <c r="R437" i="8"/>
  <c r="T437" i="8"/>
  <c r="R438" i="8"/>
  <c r="T438" i="8"/>
  <c r="R439" i="8"/>
  <c r="T439" i="8"/>
  <c r="R440" i="8"/>
  <c r="T440" i="8"/>
  <c r="R441" i="8"/>
  <c r="T441" i="8"/>
  <c r="R442" i="8"/>
  <c r="T442" i="8"/>
  <c r="R443" i="8"/>
  <c r="T443" i="8"/>
  <c r="R444" i="8"/>
  <c r="T444" i="8"/>
  <c r="R445" i="8"/>
  <c r="T445" i="8"/>
  <c r="R446" i="8"/>
  <c r="T446" i="8"/>
  <c r="R447" i="8"/>
  <c r="T447" i="8"/>
  <c r="R448" i="8"/>
  <c r="T448" i="8"/>
  <c r="R449" i="8"/>
  <c r="T449" i="8"/>
  <c r="R450" i="8"/>
  <c r="T450" i="8"/>
  <c r="R451" i="8"/>
  <c r="T451" i="8"/>
  <c r="R452" i="8"/>
  <c r="T452" i="8"/>
  <c r="R453" i="8"/>
  <c r="T453" i="8"/>
  <c r="R454" i="8"/>
  <c r="T454" i="8"/>
  <c r="R455" i="8"/>
  <c r="T455" i="8"/>
  <c r="R456" i="8"/>
  <c r="T456" i="8"/>
  <c r="R457" i="8"/>
  <c r="T457" i="8"/>
  <c r="R458" i="8"/>
  <c r="T458" i="8"/>
  <c r="R459" i="8"/>
  <c r="T459" i="8"/>
  <c r="R460" i="8"/>
  <c r="T460" i="8"/>
  <c r="R461" i="8"/>
  <c r="T461" i="8"/>
  <c r="R462" i="8"/>
  <c r="T462" i="8"/>
  <c r="R463" i="8"/>
  <c r="T463" i="8"/>
  <c r="R464" i="8"/>
  <c r="T464" i="8"/>
  <c r="R465" i="8"/>
  <c r="T465" i="8"/>
  <c r="R466" i="8"/>
  <c r="T466" i="8"/>
  <c r="R467" i="8"/>
  <c r="T467" i="8"/>
  <c r="R468" i="8"/>
  <c r="T468" i="8"/>
  <c r="R469" i="8"/>
  <c r="T469" i="8"/>
  <c r="R470" i="8"/>
  <c r="T470" i="8"/>
  <c r="R471" i="8"/>
  <c r="T471" i="8"/>
  <c r="R472" i="8"/>
  <c r="T472" i="8"/>
  <c r="R473" i="8"/>
  <c r="T473" i="8"/>
  <c r="R474" i="8"/>
  <c r="T474" i="8"/>
  <c r="R475" i="8"/>
  <c r="T475" i="8"/>
  <c r="R476" i="8"/>
  <c r="T476" i="8"/>
  <c r="R477" i="8"/>
  <c r="T477" i="8"/>
  <c r="R478" i="8"/>
  <c r="T478" i="8"/>
  <c r="R479" i="8"/>
  <c r="T479" i="8"/>
  <c r="R480" i="8"/>
  <c r="T480" i="8"/>
  <c r="R481" i="8"/>
  <c r="T481" i="8"/>
  <c r="R482" i="8"/>
  <c r="T482" i="8"/>
  <c r="R483" i="8"/>
  <c r="T483" i="8"/>
  <c r="R484" i="8"/>
  <c r="T484" i="8"/>
  <c r="R485" i="8"/>
  <c r="T485" i="8"/>
  <c r="R486" i="8"/>
  <c r="T486" i="8"/>
  <c r="R487" i="8"/>
  <c r="T487" i="8"/>
  <c r="R488" i="8"/>
  <c r="T488" i="8"/>
  <c r="R489" i="8"/>
  <c r="T489" i="8"/>
  <c r="R490" i="8"/>
  <c r="T490" i="8"/>
  <c r="R491" i="8"/>
  <c r="T491" i="8"/>
  <c r="R492" i="8"/>
  <c r="T492" i="8"/>
  <c r="R493" i="8"/>
  <c r="T493" i="8"/>
  <c r="R494" i="8"/>
  <c r="T494" i="8"/>
  <c r="R495" i="8"/>
  <c r="T495" i="8"/>
  <c r="R496" i="8"/>
  <c r="T496" i="8"/>
  <c r="R497" i="8"/>
  <c r="T497" i="8"/>
  <c r="R498" i="8"/>
  <c r="T498" i="8"/>
  <c r="R499" i="8"/>
  <c r="T499" i="8"/>
  <c r="R500" i="8"/>
  <c r="T500" i="8"/>
  <c r="R501" i="8"/>
  <c r="T501" i="8"/>
  <c r="R502" i="8"/>
  <c r="T502" i="8"/>
  <c r="R503" i="8"/>
  <c r="T503" i="8"/>
  <c r="R504" i="8"/>
  <c r="T504" i="8"/>
  <c r="R505" i="8"/>
  <c r="T505" i="8"/>
  <c r="R506" i="8"/>
  <c r="T506" i="8"/>
  <c r="R507" i="8"/>
  <c r="T507" i="8"/>
  <c r="R508" i="8"/>
  <c r="T508" i="8"/>
  <c r="R509" i="8"/>
  <c r="T509" i="8"/>
  <c r="R510" i="8"/>
  <c r="T510" i="8"/>
  <c r="R511" i="8"/>
  <c r="T511" i="8"/>
  <c r="R512" i="8"/>
  <c r="T512" i="8"/>
  <c r="R513" i="8"/>
  <c r="T513" i="8"/>
  <c r="R514" i="8"/>
  <c r="T514" i="8"/>
  <c r="R515" i="8"/>
  <c r="T515" i="8"/>
  <c r="R516" i="8"/>
  <c r="T516" i="8"/>
  <c r="R517" i="8"/>
  <c r="T517" i="8"/>
  <c r="R518" i="8"/>
  <c r="T518" i="8"/>
  <c r="R519" i="8"/>
  <c r="T519" i="8"/>
  <c r="R520" i="8"/>
  <c r="T520" i="8"/>
  <c r="R521" i="8"/>
  <c r="T521" i="8"/>
  <c r="R522" i="8"/>
  <c r="T522" i="8"/>
  <c r="R523" i="8"/>
  <c r="T523" i="8"/>
  <c r="R524" i="8"/>
  <c r="T524" i="8"/>
  <c r="R525" i="8"/>
  <c r="T525" i="8"/>
  <c r="R526" i="8"/>
  <c r="T526" i="8"/>
  <c r="R527" i="8"/>
  <c r="T527" i="8"/>
  <c r="R528" i="8"/>
  <c r="T528" i="8"/>
  <c r="R529" i="8"/>
  <c r="T529" i="8"/>
  <c r="R530" i="8"/>
  <c r="T530" i="8"/>
  <c r="R531" i="8"/>
  <c r="T531" i="8"/>
  <c r="R532" i="8"/>
  <c r="T532" i="8"/>
  <c r="R533" i="8"/>
  <c r="T533" i="8"/>
  <c r="R534" i="8"/>
  <c r="T534" i="8"/>
  <c r="R535" i="8"/>
  <c r="T535" i="8"/>
  <c r="R536" i="8"/>
  <c r="T536" i="8"/>
  <c r="R537" i="8"/>
  <c r="T537" i="8"/>
  <c r="R538" i="8"/>
  <c r="T538" i="8"/>
  <c r="R539" i="8"/>
  <c r="T539" i="8"/>
  <c r="R540" i="8"/>
  <c r="T540" i="8"/>
  <c r="R541" i="8"/>
  <c r="T541" i="8"/>
  <c r="R542" i="8"/>
  <c r="T542" i="8"/>
  <c r="R543" i="8"/>
  <c r="T543" i="8"/>
  <c r="R544" i="8"/>
  <c r="T544" i="8"/>
  <c r="R545" i="8"/>
  <c r="T545" i="8"/>
  <c r="R546" i="8"/>
  <c r="T546" i="8"/>
  <c r="R547" i="8"/>
  <c r="T547" i="8"/>
  <c r="R548" i="8"/>
  <c r="T548" i="8"/>
  <c r="R549" i="8"/>
  <c r="T549" i="8"/>
  <c r="R550" i="8"/>
  <c r="T550" i="8"/>
  <c r="R551" i="8"/>
  <c r="T551" i="8"/>
  <c r="R552" i="8"/>
  <c r="T552" i="8"/>
  <c r="R553" i="8"/>
  <c r="T553" i="8"/>
  <c r="R554" i="8"/>
  <c r="T554" i="8"/>
  <c r="R555" i="8"/>
  <c r="T555" i="8"/>
  <c r="R556" i="8"/>
  <c r="T556" i="8"/>
  <c r="R557" i="8"/>
  <c r="T557" i="8"/>
  <c r="R558" i="8"/>
  <c r="T558" i="8"/>
  <c r="R559" i="8"/>
  <c r="T559" i="8"/>
  <c r="R560" i="8"/>
  <c r="T560" i="8"/>
  <c r="R561" i="8"/>
  <c r="T561" i="8"/>
  <c r="R562" i="8"/>
  <c r="T562" i="8"/>
  <c r="R563" i="8"/>
  <c r="T563" i="8"/>
  <c r="R564" i="8"/>
  <c r="T564" i="8"/>
  <c r="R565" i="8"/>
  <c r="T565" i="8"/>
  <c r="R566" i="8"/>
  <c r="T566" i="8"/>
  <c r="R567" i="8"/>
  <c r="T567" i="8"/>
  <c r="R568" i="8"/>
  <c r="T568" i="8"/>
  <c r="R569" i="8"/>
  <c r="T569" i="8"/>
  <c r="R570" i="8"/>
  <c r="T570" i="8"/>
  <c r="R571" i="8"/>
  <c r="T571" i="8"/>
  <c r="R572" i="8"/>
  <c r="T572" i="8"/>
  <c r="R573" i="8"/>
  <c r="T573" i="8"/>
  <c r="R574" i="8"/>
  <c r="T574" i="8"/>
  <c r="R575" i="8"/>
  <c r="T575" i="8"/>
  <c r="R576" i="8"/>
  <c r="T576" i="8"/>
  <c r="R577" i="8"/>
  <c r="T577" i="8"/>
  <c r="R578" i="8"/>
  <c r="T578" i="8"/>
  <c r="R579" i="8"/>
  <c r="T579" i="8"/>
  <c r="R580" i="8"/>
  <c r="T580" i="8"/>
  <c r="R581" i="8"/>
  <c r="T581" i="8"/>
  <c r="R582" i="8"/>
  <c r="T582" i="8"/>
  <c r="R583" i="8"/>
  <c r="T583" i="8"/>
  <c r="R584" i="8"/>
  <c r="T584" i="8"/>
  <c r="R585" i="8"/>
  <c r="T585" i="8"/>
  <c r="R586" i="8"/>
  <c r="T586" i="8"/>
  <c r="R587" i="8"/>
  <c r="T587" i="8"/>
  <c r="R588" i="8"/>
  <c r="T588" i="8"/>
  <c r="R589" i="8"/>
  <c r="T589" i="8"/>
  <c r="R590" i="8"/>
  <c r="T590" i="8"/>
  <c r="R591" i="8"/>
  <c r="T591" i="8"/>
  <c r="R592" i="8"/>
  <c r="T592" i="8"/>
  <c r="R593" i="8"/>
  <c r="T593" i="8"/>
  <c r="R594" i="8"/>
  <c r="T594" i="8"/>
  <c r="R595" i="8"/>
  <c r="T595" i="8"/>
  <c r="R596" i="8"/>
  <c r="T596" i="8"/>
  <c r="R597" i="8"/>
  <c r="T597" i="8"/>
  <c r="R598" i="8"/>
  <c r="T598" i="8"/>
  <c r="R599" i="8"/>
  <c r="T599" i="8"/>
  <c r="R600" i="8"/>
  <c r="T600" i="8"/>
  <c r="R601" i="8"/>
  <c r="T601" i="8"/>
  <c r="R602" i="8"/>
  <c r="T602" i="8"/>
  <c r="R603" i="8"/>
  <c r="T603" i="8"/>
  <c r="R604" i="8"/>
  <c r="T604" i="8"/>
  <c r="R605" i="8"/>
  <c r="T605" i="8"/>
  <c r="R606" i="8"/>
  <c r="T606" i="8"/>
  <c r="R607" i="8"/>
  <c r="T607" i="8"/>
  <c r="R608" i="8"/>
  <c r="T608" i="8"/>
  <c r="R609" i="8"/>
  <c r="T609" i="8"/>
  <c r="R610" i="8"/>
  <c r="T610" i="8"/>
  <c r="R611" i="8"/>
  <c r="T611" i="8"/>
  <c r="R612" i="8"/>
  <c r="T612" i="8"/>
  <c r="R613" i="8"/>
  <c r="T613" i="8"/>
  <c r="R614" i="8"/>
  <c r="T614" i="8"/>
  <c r="R615" i="8"/>
  <c r="T615" i="8"/>
  <c r="R616" i="8"/>
  <c r="T616" i="8"/>
  <c r="R617" i="8"/>
  <c r="T617" i="8"/>
  <c r="R618" i="8"/>
  <c r="T618" i="8"/>
  <c r="R619" i="8"/>
  <c r="T619" i="8"/>
  <c r="R620" i="8"/>
  <c r="T620" i="8"/>
  <c r="R621" i="8"/>
  <c r="T621" i="8"/>
  <c r="R622" i="8"/>
  <c r="T622" i="8"/>
  <c r="R623" i="8"/>
  <c r="T623" i="8"/>
  <c r="R624" i="8"/>
  <c r="T624" i="8"/>
  <c r="R625" i="8"/>
  <c r="T625" i="8"/>
  <c r="R626" i="8"/>
  <c r="T626" i="8"/>
  <c r="R627" i="8"/>
  <c r="T627" i="8"/>
  <c r="R628" i="8"/>
  <c r="T628" i="8"/>
  <c r="R629" i="8"/>
  <c r="T629" i="8"/>
  <c r="R630" i="8"/>
  <c r="T630" i="8"/>
  <c r="R631" i="8"/>
  <c r="T631" i="8"/>
  <c r="R632" i="8"/>
  <c r="T632" i="8"/>
  <c r="R633" i="8"/>
  <c r="T633" i="8"/>
  <c r="R634" i="8"/>
  <c r="T634" i="8"/>
  <c r="R635" i="8"/>
  <c r="T635" i="8"/>
  <c r="R636" i="8"/>
  <c r="T636" i="8"/>
  <c r="R637" i="8"/>
  <c r="T637" i="8"/>
  <c r="R638" i="8"/>
  <c r="T638" i="8"/>
  <c r="R639" i="8"/>
  <c r="T639" i="8"/>
  <c r="R640" i="8"/>
  <c r="T640" i="8"/>
  <c r="R641" i="8"/>
  <c r="T641" i="8"/>
  <c r="R642" i="8"/>
  <c r="T642" i="8"/>
  <c r="R643" i="8"/>
  <c r="T643" i="8"/>
  <c r="R644" i="8"/>
  <c r="T644" i="8"/>
  <c r="R645" i="8"/>
  <c r="T645" i="8"/>
  <c r="R646" i="8"/>
  <c r="T646" i="8"/>
  <c r="R647" i="8"/>
  <c r="T647" i="8"/>
  <c r="R648" i="8"/>
  <c r="T648" i="8"/>
  <c r="R649" i="8"/>
  <c r="T649" i="8"/>
  <c r="R650" i="8"/>
  <c r="T650" i="8"/>
  <c r="R651" i="8"/>
  <c r="T651" i="8"/>
  <c r="R652" i="8"/>
  <c r="T652" i="8"/>
  <c r="R653" i="8"/>
  <c r="T653" i="8"/>
  <c r="R654" i="8"/>
  <c r="T654" i="8"/>
  <c r="R655" i="8"/>
  <c r="T655" i="8"/>
  <c r="R656" i="8"/>
  <c r="T656" i="8"/>
  <c r="R657" i="8"/>
  <c r="T657" i="8"/>
  <c r="R658" i="8"/>
  <c r="T658" i="8"/>
  <c r="R659" i="8"/>
  <c r="T659" i="8"/>
  <c r="R660" i="8"/>
  <c r="T660" i="8"/>
  <c r="R661" i="8"/>
  <c r="T661" i="8"/>
  <c r="R662" i="8"/>
  <c r="T662" i="8"/>
  <c r="R663" i="8"/>
  <c r="T663" i="8"/>
  <c r="R664" i="8"/>
  <c r="T664" i="8"/>
  <c r="R665" i="8"/>
  <c r="T665" i="8"/>
  <c r="R666" i="8"/>
  <c r="T666" i="8"/>
  <c r="R667" i="8"/>
  <c r="T667" i="8"/>
  <c r="R668" i="8"/>
  <c r="T668" i="8"/>
  <c r="R669" i="8"/>
  <c r="T669" i="8"/>
  <c r="R670" i="8"/>
  <c r="T670" i="8"/>
  <c r="R671" i="8"/>
  <c r="T671" i="8"/>
  <c r="R672" i="8"/>
  <c r="T672" i="8"/>
  <c r="R673" i="8"/>
  <c r="T673" i="8"/>
  <c r="R674" i="8"/>
  <c r="T674" i="8"/>
  <c r="R675" i="8"/>
  <c r="T675" i="8"/>
  <c r="R676" i="8"/>
  <c r="T676" i="8"/>
  <c r="R677" i="8"/>
  <c r="T677" i="8"/>
  <c r="R678" i="8"/>
  <c r="T678" i="8"/>
  <c r="R679" i="8"/>
  <c r="T679" i="8"/>
  <c r="R680" i="8"/>
  <c r="T680" i="8"/>
  <c r="R681" i="8"/>
  <c r="T681" i="8"/>
  <c r="R682" i="8"/>
  <c r="T682" i="8"/>
  <c r="R683" i="8"/>
  <c r="T683" i="8"/>
  <c r="R684" i="8"/>
  <c r="T684" i="8"/>
  <c r="R685" i="8"/>
  <c r="T685" i="8"/>
  <c r="R686" i="8"/>
  <c r="T686" i="8"/>
  <c r="R687" i="8"/>
  <c r="T687" i="8"/>
  <c r="R688" i="8"/>
  <c r="T688" i="8"/>
  <c r="R689" i="8"/>
  <c r="T689" i="8"/>
  <c r="R690" i="8"/>
  <c r="T690" i="8"/>
  <c r="R691" i="8"/>
  <c r="T691" i="8"/>
  <c r="R692" i="8"/>
  <c r="T692" i="8"/>
  <c r="R693" i="8"/>
  <c r="T693" i="8"/>
  <c r="R694" i="8"/>
  <c r="T694" i="8"/>
  <c r="R695" i="8"/>
  <c r="T695" i="8"/>
  <c r="R696" i="8"/>
  <c r="T696" i="8"/>
  <c r="R697" i="8"/>
  <c r="T697" i="8"/>
  <c r="R698" i="8"/>
  <c r="T698" i="8"/>
  <c r="R699" i="8"/>
  <c r="T699" i="8"/>
  <c r="R700" i="8"/>
  <c r="T700" i="8"/>
  <c r="R701" i="8"/>
  <c r="T701" i="8"/>
  <c r="R702" i="8"/>
  <c r="T702" i="8"/>
  <c r="R703" i="8"/>
  <c r="T703" i="8"/>
  <c r="R704" i="8"/>
  <c r="T704" i="8"/>
  <c r="R705" i="8"/>
  <c r="T705" i="8"/>
  <c r="R706" i="8"/>
  <c r="T706" i="8"/>
  <c r="R707" i="8"/>
  <c r="T707" i="8"/>
  <c r="R708" i="8"/>
  <c r="T708" i="8"/>
  <c r="R709" i="8"/>
  <c r="T709" i="8"/>
  <c r="R710" i="8"/>
  <c r="T710" i="8"/>
  <c r="R711" i="8"/>
  <c r="T711" i="8"/>
  <c r="R712" i="8"/>
  <c r="T712" i="8"/>
  <c r="R713" i="8"/>
  <c r="T713" i="8"/>
  <c r="R714" i="8"/>
  <c r="T714" i="8"/>
  <c r="R715" i="8"/>
  <c r="T715" i="8"/>
  <c r="R716" i="8"/>
  <c r="T716" i="8"/>
  <c r="R717" i="8"/>
  <c r="T717" i="8"/>
  <c r="R718" i="8"/>
  <c r="T718" i="8"/>
  <c r="R719" i="8"/>
  <c r="T719" i="8"/>
  <c r="R720" i="8"/>
  <c r="T720" i="8"/>
  <c r="R721" i="8"/>
  <c r="T721" i="8"/>
  <c r="R722" i="8"/>
  <c r="T722" i="8"/>
  <c r="R723" i="8"/>
  <c r="T723" i="8"/>
  <c r="R724" i="8"/>
  <c r="T724" i="8"/>
  <c r="R725" i="8"/>
  <c r="T725" i="8"/>
  <c r="R726" i="8"/>
  <c r="T726" i="8"/>
  <c r="R727" i="8"/>
  <c r="T727" i="8"/>
  <c r="R728" i="8"/>
  <c r="T728" i="8"/>
  <c r="R729" i="8"/>
  <c r="T729" i="8"/>
  <c r="R730" i="8"/>
  <c r="T730" i="8"/>
  <c r="R731" i="8"/>
  <c r="T731" i="8"/>
  <c r="R732" i="8"/>
  <c r="T732" i="8"/>
  <c r="R733" i="8"/>
  <c r="T733" i="8"/>
  <c r="R734" i="8"/>
  <c r="T734" i="8"/>
  <c r="R735" i="8"/>
  <c r="T735" i="8"/>
  <c r="R736" i="8"/>
  <c r="T736" i="8"/>
  <c r="R737" i="8"/>
  <c r="T737" i="8"/>
  <c r="R738" i="8"/>
  <c r="T738" i="8"/>
  <c r="R739" i="8"/>
  <c r="T739" i="8"/>
  <c r="R740" i="8"/>
  <c r="T740" i="8"/>
  <c r="R741" i="8"/>
  <c r="T741" i="8"/>
  <c r="R742" i="8"/>
  <c r="T742" i="8"/>
  <c r="R743" i="8"/>
  <c r="T743" i="8"/>
  <c r="R744" i="8"/>
  <c r="T744" i="8"/>
  <c r="R745" i="8"/>
  <c r="T745" i="8"/>
  <c r="R746" i="8"/>
  <c r="T746" i="8"/>
  <c r="R747" i="8"/>
  <c r="T747" i="8"/>
  <c r="R748" i="8"/>
  <c r="T748" i="8"/>
  <c r="R749" i="8"/>
  <c r="T749" i="8"/>
  <c r="R750" i="8"/>
  <c r="T750" i="8"/>
  <c r="R751" i="8"/>
  <c r="T751" i="8"/>
  <c r="R752" i="8"/>
  <c r="T752" i="8"/>
  <c r="R753" i="8"/>
  <c r="T753" i="8"/>
  <c r="R754" i="8"/>
  <c r="T754" i="8"/>
  <c r="R755" i="8"/>
  <c r="T755" i="8"/>
  <c r="R756" i="8"/>
  <c r="T756" i="8"/>
  <c r="R757" i="8"/>
  <c r="T757" i="8"/>
  <c r="R758" i="8"/>
  <c r="T758" i="8"/>
  <c r="R759" i="8"/>
  <c r="T759" i="8"/>
  <c r="R760" i="8"/>
  <c r="T760" i="8"/>
  <c r="R761" i="8"/>
  <c r="T761" i="8"/>
  <c r="R762" i="8"/>
  <c r="T762" i="8"/>
  <c r="R763" i="8"/>
  <c r="T763" i="8"/>
  <c r="R764" i="8"/>
  <c r="T764" i="8"/>
  <c r="R765" i="8"/>
  <c r="T765" i="8"/>
  <c r="R766" i="8"/>
  <c r="T766" i="8"/>
  <c r="R767" i="8"/>
  <c r="T767" i="8"/>
  <c r="R768" i="8"/>
  <c r="T768" i="8"/>
  <c r="R769" i="8"/>
  <c r="T769" i="8"/>
  <c r="R770" i="8"/>
  <c r="T770" i="8"/>
  <c r="R771" i="8"/>
  <c r="T771" i="8"/>
  <c r="R772" i="8"/>
  <c r="T772" i="8"/>
  <c r="R773" i="8"/>
  <c r="T773" i="8"/>
  <c r="R774" i="8"/>
  <c r="T774" i="8"/>
  <c r="R775" i="8"/>
  <c r="T775" i="8"/>
  <c r="R776" i="8"/>
  <c r="T776" i="8"/>
  <c r="R777" i="8"/>
  <c r="T777" i="8"/>
  <c r="R778" i="8"/>
  <c r="T778" i="8"/>
  <c r="R779" i="8"/>
  <c r="T779" i="8"/>
  <c r="R780" i="8"/>
  <c r="T780" i="8"/>
  <c r="R781" i="8"/>
  <c r="T781" i="8"/>
  <c r="R782" i="8"/>
  <c r="T782" i="8"/>
  <c r="R783" i="8"/>
  <c r="T783" i="8"/>
  <c r="R784" i="8"/>
  <c r="T784" i="8"/>
  <c r="R785" i="8"/>
  <c r="T785" i="8"/>
  <c r="R786" i="8"/>
  <c r="T786" i="8"/>
  <c r="R787" i="8"/>
  <c r="T787" i="8"/>
  <c r="R788" i="8"/>
  <c r="T788" i="8"/>
  <c r="R789" i="8"/>
  <c r="T789" i="8"/>
  <c r="R790" i="8"/>
  <c r="T790" i="8"/>
  <c r="R791" i="8"/>
  <c r="T791" i="8"/>
  <c r="R792" i="8"/>
  <c r="T792" i="8"/>
  <c r="R793" i="8"/>
  <c r="T793" i="8"/>
  <c r="R794" i="8"/>
  <c r="T794" i="8"/>
  <c r="R795" i="8"/>
  <c r="T795" i="8"/>
  <c r="R796" i="8"/>
  <c r="T796" i="8"/>
  <c r="R797" i="8"/>
  <c r="T797" i="8"/>
  <c r="R798" i="8"/>
  <c r="T798" i="8"/>
  <c r="R799" i="8"/>
  <c r="T799" i="8"/>
  <c r="R800" i="8"/>
  <c r="T800" i="8"/>
  <c r="R801" i="8"/>
  <c r="T801" i="8"/>
  <c r="R802" i="8"/>
  <c r="T802" i="8"/>
  <c r="R803" i="8"/>
  <c r="T803" i="8"/>
  <c r="R804" i="8"/>
  <c r="T804" i="8"/>
  <c r="R805" i="8"/>
  <c r="T805" i="8"/>
  <c r="R806" i="8"/>
  <c r="T806" i="8"/>
  <c r="R807" i="8"/>
  <c r="T807" i="8"/>
  <c r="R808" i="8"/>
  <c r="T808" i="8"/>
  <c r="R809" i="8"/>
  <c r="T809" i="8"/>
  <c r="R810" i="8"/>
  <c r="T810" i="8"/>
  <c r="R811" i="8"/>
  <c r="T811" i="8"/>
  <c r="R812" i="8"/>
  <c r="T812" i="8"/>
  <c r="R813" i="8"/>
  <c r="T813" i="8"/>
  <c r="R814" i="8"/>
  <c r="T814" i="8"/>
  <c r="R815" i="8"/>
  <c r="T815" i="8"/>
  <c r="R816" i="8"/>
  <c r="T816" i="8"/>
  <c r="R817" i="8"/>
  <c r="T817" i="8"/>
  <c r="R818" i="8"/>
  <c r="T818" i="8"/>
  <c r="R819" i="8"/>
  <c r="T819" i="8"/>
  <c r="R820" i="8"/>
  <c r="T820" i="8"/>
  <c r="R821" i="8"/>
  <c r="T821" i="8"/>
  <c r="R822" i="8"/>
  <c r="T822" i="8"/>
  <c r="R823" i="8"/>
  <c r="T823" i="8"/>
  <c r="R824" i="8"/>
  <c r="T824" i="8"/>
  <c r="R825" i="8"/>
  <c r="T825" i="8"/>
  <c r="R826" i="8"/>
  <c r="T826" i="8"/>
  <c r="R827" i="8"/>
  <c r="T827" i="8"/>
  <c r="R828" i="8"/>
  <c r="T828" i="8"/>
  <c r="R829" i="8"/>
  <c r="T829" i="8"/>
  <c r="R830" i="8"/>
  <c r="T830" i="8"/>
  <c r="R831" i="8"/>
  <c r="T831" i="8"/>
  <c r="R832" i="8"/>
  <c r="T832" i="8"/>
  <c r="R833" i="8"/>
  <c r="T833" i="8"/>
  <c r="R834" i="8"/>
  <c r="T834" i="8"/>
  <c r="R835" i="8"/>
  <c r="T835" i="8"/>
  <c r="R836" i="8"/>
  <c r="T836" i="8"/>
  <c r="R837" i="8"/>
  <c r="T837" i="8"/>
  <c r="R838" i="8"/>
  <c r="T838" i="8"/>
  <c r="R839" i="8"/>
  <c r="T839" i="8"/>
  <c r="R840" i="8"/>
  <c r="T840" i="8"/>
  <c r="R841" i="8"/>
  <c r="T841" i="8"/>
  <c r="R842" i="8"/>
  <c r="T842" i="8"/>
  <c r="R843" i="8"/>
  <c r="T843" i="8"/>
  <c r="R844" i="8"/>
  <c r="T844" i="8"/>
  <c r="R845" i="8"/>
  <c r="T845" i="8"/>
  <c r="R846" i="8"/>
  <c r="T846" i="8"/>
  <c r="R847" i="8"/>
  <c r="T847" i="8"/>
  <c r="R848" i="8"/>
  <c r="T848" i="8"/>
  <c r="R849" i="8"/>
  <c r="T849" i="8"/>
  <c r="R850" i="8"/>
  <c r="T850" i="8"/>
  <c r="R851" i="8"/>
  <c r="T851" i="8"/>
  <c r="R852" i="8"/>
  <c r="T852" i="8"/>
  <c r="R853" i="8"/>
  <c r="T853" i="8"/>
  <c r="R854" i="8"/>
  <c r="T854" i="8"/>
  <c r="R855" i="8"/>
  <c r="T855" i="8"/>
  <c r="R856" i="8"/>
  <c r="T856" i="8"/>
  <c r="R857" i="8"/>
  <c r="T857" i="8"/>
  <c r="R858" i="8"/>
  <c r="T858" i="8"/>
  <c r="R859" i="8"/>
  <c r="T859" i="8"/>
  <c r="R860" i="8"/>
  <c r="T860" i="8"/>
  <c r="R861" i="8"/>
  <c r="T861" i="8"/>
  <c r="R862" i="8"/>
  <c r="T862" i="8"/>
  <c r="R863" i="8"/>
  <c r="T863" i="8"/>
  <c r="R864" i="8"/>
  <c r="T864" i="8"/>
  <c r="R865" i="8"/>
  <c r="T865" i="8"/>
  <c r="R866" i="8"/>
  <c r="T866" i="8"/>
  <c r="R867" i="8"/>
  <c r="T867" i="8"/>
  <c r="R868" i="8"/>
  <c r="T868" i="8"/>
  <c r="R869" i="8"/>
  <c r="T869" i="8"/>
  <c r="R870" i="8"/>
  <c r="T870" i="8"/>
  <c r="R871" i="8"/>
  <c r="T871" i="8"/>
  <c r="R872" i="8"/>
  <c r="T872" i="8"/>
  <c r="R873" i="8"/>
  <c r="T873" i="8"/>
  <c r="R874" i="8"/>
  <c r="T874" i="8"/>
  <c r="R875" i="8"/>
  <c r="T875" i="8"/>
  <c r="R876" i="8"/>
  <c r="T876" i="8"/>
  <c r="R877" i="8"/>
  <c r="T877" i="8"/>
  <c r="R878" i="8"/>
  <c r="T878" i="8"/>
  <c r="R879" i="8"/>
  <c r="T879" i="8"/>
  <c r="R880" i="8"/>
  <c r="T880" i="8"/>
  <c r="R881" i="8"/>
  <c r="T881" i="8"/>
  <c r="R882" i="8"/>
  <c r="T882" i="8"/>
  <c r="R883" i="8"/>
  <c r="T883" i="8"/>
  <c r="R884" i="8"/>
  <c r="T884" i="8"/>
  <c r="R885" i="8"/>
  <c r="T885" i="8"/>
  <c r="R886" i="8"/>
  <c r="T886" i="8"/>
  <c r="R887" i="8"/>
  <c r="T887" i="8"/>
  <c r="R888" i="8"/>
  <c r="T888" i="8"/>
  <c r="R889" i="8"/>
  <c r="T889" i="8"/>
  <c r="R890" i="8"/>
  <c r="T890" i="8"/>
  <c r="R891" i="8"/>
  <c r="T891" i="8"/>
  <c r="R892" i="8"/>
  <c r="T892" i="8"/>
  <c r="R893" i="8"/>
  <c r="T893" i="8"/>
  <c r="R894" i="8"/>
  <c r="T894" i="8"/>
  <c r="R895" i="8"/>
  <c r="T895" i="8"/>
  <c r="R896" i="8"/>
  <c r="T896" i="8"/>
  <c r="R897" i="8"/>
  <c r="T897" i="8"/>
  <c r="R898" i="8"/>
  <c r="T898" i="8"/>
  <c r="R899" i="8"/>
  <c r="T899" i="8"/>
  <c r="R900" i="8"/>
  <c r="T900" i="8"/>
  <c r="R901" i="8"/>
  <c r="T901" i="8"/>
  <c r="R902" i="8"/>
  <c r="T902" i="8"/>
  <c r="R903" i="8"/>
  <c r="T903" i="8"/>
  <c r="R904" i="8"/>
  <c r="T904" i="8"/>
  <c r="R905" i="8"/>
  <c r="T905" i="8"/>
  <c r="R906" i="8"/>
  <c r="T906" i="8"/>
  <c r="R907" i="8"/>
  <c r="T907" i="8"/>
  <c r="R908" i="8"/>
  <c r="T908" i="8"/>
  <c r="R909" i="8"/>
  <c r="T909" i="8"/>
  <c r="R910" i="8"/>
  <c r="T910" i="8"/>
  <c r="R911" i="8"/>
  <c r="T911" i="8"/>
  <c r="R912" i="8"/>
  <c r="T912" i="8"/>
  <c r="R913" i="8"/>
  <c r="T913" i="8"/>
  <c r="R914" i="8"/>
  <c r="T914" i="8"/>
  <c r="R915" i="8"/>
  <c r="T915" i="8"/>
  <c r="R916" i="8"/>
  <c r="T916" i="8"/>
  <c r="R917" i="8"/>
  <c r="T917" i="8"/>
  <c r="R918" i="8"/>
  <c r="T918" i="8"/>
  <c r="R919" i="8"/>
  <c r="T919" i="8"/>
  <c r="R920" i="8"/>
  <c r="T920" i="8"/>
  <c r="R921" i="8"/>
  <c r="T921" i="8"/>
  <c r="R922" i="8"/>
  <c r="T922" i="8"/>
  <c r="R923" i="8"/>
  <c r="T923" i="8"/>
  <c r="R924" i="8"/>
  <c r="T924" i="8"/>
  <c r="R925" i="8"/>
  <c r="T925" i="8"/>
  <c r="R926" i="8"/>
  <c r="T926" i="8"/>
  <c r="R927" i="8"/>
  <c r="T927" i="8"/>
  <c r="R928" i="8"/>
  <c r="T928" i="8"/>
  <c r="R929" i="8"/>
  <c r="T929" i="8"/>
  <c r="R930" i="8"/>
  <c r="T930" i="8"/>
  <c r="R931" i="8"/>
  <c r="T931" i="8"/>
  <c r="R933" i="8"/>
  <c r="T933" i="8"/>
  <c r="R934" i="8"/>
  <c r="T934" i="8"/>
  <c r="R935" i="8"/>
  <c r="T935" i="8"/>
  <c r="R936" i="8"/>
  <c r="T936" i="8"/>
  <c r="R937" i="8"/>
  <c r="T937" i="8"/>
  <c r="R938" i="8"/>
  <c r="T938" i="8"/>
  <c r="R939" i="8"/>
  <c r="T939" i="8"/>
  <c r="R940" i="8"/>
  <c r="T940" i="8"/>
  <c r="R941" i="8"/>
  <c r="T941" i="8"/>
  <c r="R942" i="8"/>
  <c r="T942" i="8"/>
  <c r="R943" i="8"/>
  <c r="T943" i="8"/>
  <c r="R944" i="8"/>
  <c r="T944" i="8"/>
  <c r="R945" i="8"/>
  <c r="T945" i="8"/>
  <c r="R946" i="8"/>
  <c r="T946" i="8"/>
  <c r="R947" i="8"/>
  <c r="T947" i="8"/>
  <c r="R948" i="8"/>
  <c r="T948" i="8"/>
  <c r="R949" i="8"/>
  <c r="T949" i="8"/>
  <c r="R950" i="8"/>
  <c r="T950" i="8"/>
  <c r="R951" i="8"/>
  <c r="T951" i="8"/>
  <c r="R952" i="8"/>
  <c r="T952" i="8"/>
  <c r="R953" i="8"/>
  <c r="T953" i="8"/>
  <c r="R954" i="8"/>
  <c r="T954" i="8"/>
  <c r="R955" i="8"/>
  <c r="T955" i="8"/>
  <c r="R956" i="8"/>
  <c r="T956" i="8"/>
  <c r="R957" i="8"/>
  <c r="T957" i="8"/>
  <c r="R958" i="8"/>
  <c r="T958" i="8"/>
  <c r="R959" i="8"/>
  <c r="T959" i="8"/>
  <c r="R960" i="8"/>
  <c r="T960" i="8"/>
  <c r="R961" i="8"/>
  <c r="T961" i="8"/>
  <c r="R962" i="8"/>
  <c r="T962" i="8"/>
  <c r="R963" i="8"/>
  <c r="T963" i="8"/>
  <c r="R964" i="8"/>
  <c r="T964" i="8"/>
  <c r="R965" i="8"/>
  <c r="T965" i="8"/>
  <c r="R966" i="8"/>
  <c r="T966" i="8"/>
  <c r="R967" i="8"/>
  <c r="T967" i="8"/>
  <c r="R968" i="8"/>
  <c r="T968" i="8"/>
  <c r="R969" i="8"/>
  <c r="T969" i="8"/>
  <c r="R970" i="8"/>
  <c r="T970" i="8"/>
  <c r="R971" i="8"/>
  <c r="T971" i="8"/>
  <c r="R972" i="8"/>
  <c r="T972" i="8"/>
  <c r="R973" i="8"/>
  <c r="T973" i="8"/>
  <c r="R974" i="8"/>
  <c r="T974" i="8"/>
  <c r="R975" i="8"/>
  <c r="T975" i="8"/>
  <c r="R976" i="8"/>
  <c r="T976" i="8"/>
  <c r="R977" i="8"/>
  <c r="T977" i="8"/>
  <c r="R978" i="8"/>
  <c r="T978" i="8"/>
  <c r="R979" i="8"/>
  <c r="T979" i="8"/>
  <c r="R980" i="8"/>
  <c r="T980" i="8"/>
  <c r="R981" i="8"/>
  <c r="T981" i="8"/>
  <c r="R982" i="8"/>
  <c r="T982" i="8"/>
  <c r="R983" i="8"/>
  <c r="T983" i="8"/>
  <c r="R984" i="8"/>
  <c r="T984" i="8"/>
  <c r="R985" i="8"/>
  <c r="T985" i="8"/>
  <c r="R986" i="8"/>
  <c r="T986" i="8"/>
  <c r="R987" i="8"/>
  <c r="T987" i="8"/>
  <c r="R988" i="8"/>
  <c r="T988" i="8"/>
  <c r="R989" i="8"/>
  <c r="T989" i="8"/>
  <c r="R990" i="8"/>
  <c r="T990" i="8"/>
  <c r="R991" i="8"/>
  <c r="T991" i="8"/>
  <c r="R992" i="8"/>
  <c r="T992" i="8"/>
  <c r="R993" i="8"/>
  <c r="T993" i="8"/>
  <c r="R994" i="8"/>
  <c r="T994" i="8"/>
  <c r="R995" i="8"/>
  <c r="T995" i="8"/>
  <c r="R996" i="8"/>
  <c r="T996" i="8"/>
  <c r="R997" i="8"/>
  <c r="T997" i="8"/>
  <c r="R998" i="8"/>
  <c r="T998" i="8"/>
  <c r="R999" i="8"/>
  <c r="T999" i="8"/>
  <c r="R1000" i="8"/>
  <c r="T1000" i="8"/>
  <c r="R1001" i="8"/>
  <c r="T1001" i="8"/>
  <c r="R1002" i="8"/>
  <c r="T1002" i="8"/>
  <c r="R1003" i="8"/>
  <c r="T1003" i="8"/>
  <c r="R1004" i="8"/>
  <c r="T1004" i="8"/>
  <c r="R1005" i="8"/>
  <c r="T1005" i="8"/>
  <c r="R1006" i="8"/>
  <c r="T1006" i="8"/>
  <c r="R1007" i="8"/>
  <c r="T1007" i="8"/>
  <c r="R1008" i="8"/>
  <c r="T1008" i="8"/>
  <c r="R1009" i="8"/>
  <c r="T1009" i="8"/>
  <c r="R1010" i="8"/>
  <c r="T1010" i="8"/>
  <c r="R1011" i="8"/>
  <c r="T1011" i="8"/>
  <c r="R1012" i="8"/>
  <c r="T1012" i="8"/>
  <c r="R1013" i="8"/>
  <c r="T1013" i="8"/>
  <c r="R1014" i="8"/>
  <c r="T1014" i="8"/>
  <c r="R1015" i="8"/>
  <c r="T1015" i="8"/>
  <c r="R1016" i="8"/>
  <c r="T1016" i="8"/>
  <c r="R1017" i="8"/>
  <c r="T1017" i="8"/>
  <c r="R1018" i="8"/>
  <c r="T1018" i="8"/>
  <c r="R1019" i="8"/>
  <c r="T1019" i="8"/>
  <c r="R1020" i="8"/>
  <c r="T1020" i="8"/>
  <c r="R1021" i="8"/>
  <c r="T1021" i="8"/>
  <c r="R1022" i="8"/>
  <c r="T1022" i="8"/>
  <c r="R1023" i="8"/>
  <c r="T1023" i="8"/>
  <c r="R1024" i="8"/>
  <c r="T1024" i="8"/>
  <c r="R1025" i="8"/>
  <c r="T1025" i="8"/>
  <c r="R1026" i="8"/>
  <c r="T1026" i="8"/>
  <c r="R1027" i="8"/>
  <c r="T1027" i="8"/>
  <c r="R1028" i="8"/>
  <c r="T1028" i="8"/>
  <c r="R1029" i="8"/>
  <c r="T1029" i="8"/>
  <c r="R1030" i="8"/>
  <c r="T1030" i="8"/>
  <c r="R1031" i="8"/>
  <c r="T1031" i="8"/>
  <c r="R1032" i="8"/>
  <c r="T1032" i="8"/>
  <c r="R1033" i="8"/>
  <c r="T1033" i="8"/>
  <c r="R1034" i="8"/>
  <c r="T1034" i="8"/>
  <c r="R1035" i="8"/>
  <c r="T1035" i="8"/>
  <c r="R1036" i="8"/>
  <c r="T1036" i="8"/>
  <c r="R1037" i="8"/>
  <c r="T1037" i="8"/>
  <c r="R1038" i="8"/>
  <c r="T1038" i="8"/>
  <c r="R1039" i="8"/>
  <c r="T1039" i="8"/>
  <c r="R1040" i="8"/>
  <c r="T1040" i="8"/>
  <c r="R1041" i="8"/>
  <c r="T1041" i="8"/>
  <c r="R1042" i="8"/>
  <c r="T1042" i="8"/>
  <c r="R1043" i="8"/>
  <c r="T1043" i="8"/>
  <c r="R1044" i="8"/>
  <c r="T1044" i="8"/>
  <c r="R1045" i="8"/>
  <c r="T1045" i="8"/>
  <c r="R1046" i="8"/>
  <c r="T1046" i="8"/>
  <c r="R1047" i="8"/>
  <c r="T1047" i="8"/>
  <c r="R1048" i="8"/>
  <c r="T1048" i="8"/>
  <c r="R1049" i="8"/>
  <c r="T1049" i="8"/>
  <c r="R1050" i="8"/>
  <c r="T1050" i="8"/>
  <c r="R1051" i="8"/>
  <c r="T1051" i="8"/>
  <c r="R1052" i="8"/>
  <c r="T1052" i="8"/>
  <c r="R1053" i="8"/>
  <c r="T1053" i="8"/>
  <c r="R1054" i="8"/>
  <c r="T1054" i="8"/>
  <c r="R1055" i="8"/>
  <c r="T1055" i="8"/>
  <c r="R1056" i="8"/>
  <c r="T1056" i="8"/>
  <c r="R1057" i="8"/>
  <c r="T1057" i="8"/>
  <c r="R1058" i="8"/>
  <c r="T1058" i="8"/>
  <c r="R1059" i="8"/>
  <c r="T1059" i="8"/>
  <c r="R1060" i="8"/>
  <c r="T1060" i="8"/>
  <c r="R1061" i="8"/>
  <c r="T1061" i="8"/>
  <c r="R1062" i="8"/>
  <c r="T1062" i="8"/>
  <c r="R1063" i="8"/>
  <c r="T1063" i="8"/>
  <c r="R1064" i="8"/>
  <c r="T1064" i="8"/>
  <c r="R1065" i="8"/>
  <c r="T1065" i="8"/>
  <c r="R1066" i="8"/>
  <c r="T1066" i="8"/>
  <c r="R1067" i="8"/>
  <c r="T1067" i="8"/>
  <c r="R1068" i="8"/>
  <c r="T1068" i="8"/>
  <c r="R1069" i="8"/>
  <c r="T1069" i="8"/>
  <c r="R1070" i="8"/>
  <c r="T1070" i="8"/>
  <c r="R1071" i="8"/>
  <c r="T1071" i="8"/>
  <c r="R1072" i="8"/>
  <c r="T1072" i="8"/>
  <c r="R1073" i="8"/>
  <c r="T1073" i="8"/>
  <c r="R1074" i="8"/>
  <c r="T1074" i="8"/>
  <c r="R1075" i="8"/>
  <c r="T1075" i="8"/>
  <c r="R1076" i="8"/>
  <c r="T1076" i="8"/>
  <c r="R1077" i="8"/>
  <c r="T1077" i="8"/>
  <c r="R1078" i="8"/>
  <c r="T1078" i="8"/>
  <c r="R1079" i="8"/>
  <c r="T1079" i="8"/>
  <c r="R1080" i="8"/>
  <c r="T1080" i="8"/>
  <c r="R1081" i="8"/>
  <c r="T1081" i="8"/>
  <c r="R1082" i="8"/>
  <c r="T1082" i="8"/>
  <c r="R1083" i="8"/>
  <c r="T1083" i="8"/>
  <c r="R1084" i="8"/>
  <c r="T1084" i="8"/>
  <c r="R1085" i="8"/>
  <c r="T1085" i="8"/>
  <c r="R1086" i="8"/>
  <c r="T1086" i="8"/>
  <c r="R1087" i="8"/>
  <c r="T1087" i="8"/>
  <c r="R1088" i="8"/>
  <c r="T1088" i="8"/>
  <c r="R1089" i="8"/>
  <c r="T1089" i="8"/>
  <c r="R1090" i="8"/>
  <c r="T1090" i="8"/>
  <c r="R1091" i="8"/>
  <c r="T1091" i="8"/>
  <c r="R1092" i="8"/>
  <c r="T1092" i="8"/>
  <c r="R1093" i="8"/>
  <c r="T1093" i="8"/>
  <c r="R1094" i="8"/>
  <c r="T1094" i="8"/>
  <c r="R1095" i="8"/>
  <c r="T1095" i="8"/>
  <c r="R1096" i="8"/>
  <c r="T1096" i="8"/>
  <c r="R1097" i="8"/>
  <c r="T1097" i="8"/>
  <c r="R1098" i="8"/>
  <c r="T1098" i="8"/>
  <c r="R1099" i="8"/>
  <c r="T1099" i="8"/>
  <c r="R1100" i="8"/>
  <c r="T1100" i="8"/>
  <c r="R1101" i="8"/>
  <c r="T1101" i="8"/>
  <c r="R1102" i="8"/>
  <c r="T1102" i="8"/>
  <c r="R1103" i="8"/>
  <c r="T1103" i="8"/>
  <c r="R1104" i="8"/>
  <c r="T1104" i="8"/>
  <c r="R1105" i="8"/>
  <c r="T1105" i="8"/>
  <c r="R1106" i="8"/>
  <c r="T1106" i="8"/>
  <c r="R1107" i="8"/>
  <c r="T1107" i="8"/>
  <c r="R1108" i="8"/>
  <c r="T1108" i="8"/>
  <c r="R1109" i="8"/>
  <c r="T1109" i="8"/>
  <c r="R1110" i="8"/>
  <c r="T1110" i="8"/>
  <c r="R1111" i="8"/>
  <c r="T1111" i="8"/>
  <c r="R1112" i="8"/>
  <c r="T1112" i="8"/>
  <c r="R1113" i="8"/>
  <c r="T1113" i="8"/>
  <c r="R1114" i="8"/>
  <c r="T1114" i="8"/>
  <c r="R1115" i="8"/>
  <c r="T1115" i="8"/>
  <c r="R1116" i="8"/>
  <c r="T1116" i="8"/>
  <c r="R1117" i="8"/>
  <c r="T1117" i="8"/>
  <c r="R1118" i="8"/>
  <c r="T1118" i="8"/>
  <c r="R1119" i="8"/>
  <c r="T1119" i="8"/>
  <c r="R1120" i="8"/>
  <c r="T1120" i="8"/>
  <c r="R1121" i="8"/>
  <c r="T1121" i="8"/>
  <c r="R1122" i="8"/>
  <c r="T1122" i="8"/>
  <c r="R1123" i="8"/>
  <c r="T1123" i="8"/>
  <c r="R1124" i="8"/>
  <c r="T1124" i="8"/>
  <c r="R1125" i="8"/>
  <c r="T1125" i="8"/>
  <c r="R1126" i="8"/>
  <c r="T1126" i="8"/>
  <c r="R1127" i="8"/>
  <c r="T1127" i="8"/>
  <c r="R1128" i="8"/>
  <c r="T1128" i="8"/>
  <c r="R1129" i="8"/>
  <c r="T1129" i="8"/>
  <c r="R1130" i="8"/>
  <c r="T1130" i="8"/>
  <c r="R1131" i="8"/>
  <c r="T1131" i="8"/>
  <c r="R1132" i="8"/>
  <c r="T1132" i="8"/>
  <c r="R1133" i="8"/>
  <c r="T1133" i="8"/>
  <c r="R1134" i="8"/>
  <c r="T1134" i="8"/>
  <c r="R1135" i="8"/>
  <c r="T1135" i="8"/>
  <c r="R1136" i="8"/>
  <c r="T1136" i="8"/>
  <c r="R1137" i="8"/>
  <c r="T1137" i="8"/>
  <c r="R1138" i="8"/>
  <c r="T1138" i="8"/>
  <c r="R1139" i="8"/>
  <c r="T1139" i="8"/>
  <c r="R1140" i="8"/>
  <c r="T1140" i="8"/>
  <c r="R1141" i="8"/>
  <c r="T1141" i="8"/>
  <c r="R1142" i="8"/>
  <c r="T1142" i="8"/>
  <c r="R1143" i="8"/>
  <c r="T1143" i="8"/>
  <c r="R1144" i="8"/>
  <c r="T1144" i="8"/>
  <c r="R1145" i="8"/>
  <c r="T1145" i="8"/>
  <c r="R1146" i="8"/>
  <c r="T1146" i="8"/>
  <c r="R1147" i="8"/>
  <c r="T1147" i="8"/>
  <c r="R1148" i="8"/>
  <c r="T1148" i="8"/>
  <c r="R1149" i="8"/>
  <c r="T1149" i="8"/>
  <c r="R1150" i="8"/>
  <c r="T1150" i="8"/>
  <c r="R1151" i="8"/>
  <c r="T1151" i="8"/>
  <c r="R1152" i="8"/>
  <c r="T1152" i="8"/>
  <c r="R1153" i="8"/>
  <c r="T1153" i="8"/>
  <c r="R1154" i="8"/>
  <c r="T1154" i="8"/>
  <c r="R1155" i="8"/>
  <c r="T1155" i="8"/>
  <c r="R1156" i="8"/>
  <c r="T1156" i="8"/>
  <c r="R1157" i="8"/>
  <c r="T1157" i="8"/>
  <c r="R1158" i="8"/>
  <c r="T1158" i="8"/>
  <c r="R1159" i="8"/>
  <c r="T1159" i="8"/>
  <c r="R1160" i="8"/>
  <c r="T1160" i="8"/>
  <c r="R1161" i="8"/>
  <c r="T1161" i="8"/>
  <c r="R1162" i="8"/>
  <c r="T1162" i="8"/>
  <c r="R1163" i="8"/>
  <c r="T1163" i="8"/>
  <c r="R1164" i="8"/>
  <c r="T1164" i="8"/>
  <c r="R1165" i="8"/>
  <c r="T1165" i="8"/>
  <c r="R1166" i="8"/>
  <c r="T1166" i="8"/>
  <c r="R1167" i="8"/>
  <c r="T1167" i="8"/>
  <c r="R1168" i="8"/>
  <c r="T1168" i="8"/>
  <c r="R1169" i="8"/>
  <c r="T1169" i="8"/>
  <c r="R1170" i="8"/>
  <c r="T1170" i="8"/>
  <c r="R1171" i="8"/>
  <c r="T1171" i="8"/>
  <c r="R1172" i="8"/>
  <c r="T1172" i="8"/>
  <c r="R1173" i="8"/>
  <c r="T1173" i="8"/>
  <c r="R1174" i="8"/>
  <c r="T1174" i="8"/>
  <c r="R1175" i="8"/>
  <c r="T1175" i="8"/>
  <c r="R1176" i="8"/>
  <c r="T1176" i="8"/>
  <c r="R1177" i="8"/>
  <c r="T1177" i="8"/>
  <c r="R1178" i="8"/>
  <c r="T1178" i="8"/>
  <c r="R1179" i="8"/>
  <c r="T1179" i="8"/>
  <c r="R1180" i="8"/>
  <c r="T1180" i="8"/>
  <c r="R1181" i="8"/>
  <c r="T1181" i="8"/>
  <c r="R1182" i="8"/>
  <c r="T1182" i="8"/>
  <c r="R1183" i="8"/>
  <c r="T1183" i="8"/>
  <c r="R1184" i="8"/>
  <c r="T1184" i="8"/>
  <c r="R1185" i="8"/>
  <c r="T1185" i="8"/>
  <c r="R1186" i="8"/>
  <c r="T1186" i="8"/>
  <c r="R1187" i="8"/>
  <c r="T1187" i="8"/>
  <c r="R1188" i="8"/>
  <c r="T1188" i="8"/>
  <c r="R1189" i="8"/>
  <c r="T1189" i="8"/>
  <c r="R1190" i="8"/>
  <c r="T1190" i="8"/>
  <c r="R1191" i="8"/>
  <c r="T1191" i="8"/>
  <c r="R1192" i="8"/>
  <c r="T1192" i="8"/>
  <c r="R1193" i="8"/>
  <c r="T1193" i="8"/>
  <c r="R1194" i="8"/>
  <c r="T1194" i="8"/>
  <c r="R1195" i="8"/>
  <c r="T1195" i="8"/>
  <c r="R1196" i="8"/>
  <c r="T1196" i="8"/>
  <c r="R1197" i="8"/>
  <c r="T1197" i="8"/>
  <c r="R1198" i="8"/>
  <c r="T1198" i="8"/>
  <c r="R1199" i="8"/>
  <c r="T1199" i="8"/>
  <c r="R1200" i="8"/>
  <c r="T1200" i="8"/>
  <c r="R1201" i="8"/>
  <c r="T1201" i="8"/>
  <c r="R1202" i="8"/>
  <c r="T1202" i="8"/>
  <c r="R1203" i="8"/>
  <c r="T1203" i="8"/>
  <c r="R1204" i="8"/>
  <c r="T1204" i="8"/>
  <c r="R1205" i="8"/>
  <c r="T1205" i="8"/>
  <c r="R1206" i="8"/>
  <c r="T1206" i="8"/>
  <c r="R1207" i="8"/>
  <c r="T1207" i="8"/>
  <c r="R1208" i="8"/>
  <c r="T1208" i="8"/>
  <c r="R1209" i="8"/>
  <c r="T1209" i="8"/>
  <c r="R1210" i="8"/>
  <c r="T1210" i="8"/>
  <c r="R1211" i="8"/>
  <c r="T1211" i="8"/>
  <c r="R1212" i="8"/>
  <c r="T1212" i="8"/>
  <c r="R1213" i="8"/>
  <c r="T1213" i="8"/>
  <c r="R1214" i="8"/>
  <c r="T1214" i="8"/>
  <c r="R1215" i="8"/>
  <c r="T1215" i="8"/>
  <c r="R1216" i="8"/>
  <c r="T1216" i="8"/>
  <c r="R1217" i="8"/>
  <c r="T1217" i="8"/>
  <c r="R1218" i="8"/>
  <c r="T1218" i="8"/>
  <c r="R1219" i="8"/>
  <c r="T1219" i="8"/>
  <c r="R1220" i="8"/>
  <c r="T1220" i="8"/>
  <c r="R1221" i="8"/>
  <c r="T1221" i="8"/>
  <c r="R1222" i="8"/>
  <c r="T1222" i="8"/>
  <c r="R1223" i="8"/>
  <c r="T1223" i="8"/>
  <c r="R1224" i="8"/>
  <c r="T1224" i="8"/>
  <c r="R1225" i="8"/>
  <c r="T1225" i="8"/>
  <c r="R1226" i="8"/>
  <c r="T1226" i="8"/>
  <c r="R1227" i="8"/>
  <c r="T1227" i="8"/>
  <c r="R1228" i="8"/>
  <c r="T1228" i="8"/>
  <c r="R1229" i="8"/>
  <c r="T1229" i="8"/>
  <c r="R1230" i="8"/>
  <c r="T1230" i="8"/>
  <c r="R1231" i="8"/>
  <c r="T1231" i="8"/>
  <c r="R1232" i="8"/>
  <c r="T1232" i="8"/>
  <c r="R1233" i="8"/>
  <c r="T1233" i="8"/>
  <c r="R1234" i="8"/>
  <c r="T1234" i="8"/>
  <c r="R1235" i="8"/>
  <c r="T1235" i="8"/>
  <c r="R1236" i="8"/>
  <c r="T1236" i="8"/>
  <c r="R1237" i="8"/>
  <c r="T1237" i="8"/>
  <c r="R1238" i="8"/>
  <c r="T1238" i="8"/>
  <c r="R1239" i="8"/>
  <c r="T1239" i="8"/>
  <c r="R1240" i="8"/>
  <c r="T1240" i="8"/>
  <c r="R1241" i="8"/>
  <c r="T1241" i="8"/>
  <c r="R1242" i="8"/>
  <c r="T1242" i="8"/>
  <c r="R1243" i="8"/>
  <c r="T1243" i="8"/>
  <c r="R1244" i="8"/>
  <c r="T1244" i="8"/>
  <c r="R1245" i="8"/>
  <c r="T1245" i="8"/>
  <c r="R1246" i="8"/>
  <c r="T1246" i="8"/>
  <c r="R1247" i="8"/>
  <c r="T1247" i="8"/>
  <c r="R1248" i="8"/>
  <c r="T1248" i="8"/>
  <c r="R1249" i="8"/>
  <c r="T1249" i="8"/>
  <c r="R1250" i="8"/>
  <c r="T1250" i="8"/>
  <c r="R1251" i="8"/>
  <c r="T1251" i="8"/>
  <c r="R1252" i="8"/>
  <c r="T1252" i="8"/>
  <c r="R1253" i="8"/>
  <c r="T1253" i="8"/>
  <c r="R1254" i="8"/>
  <c r="T1254" i="8"/>
  <c r="R1255" i="8"/>
  <c r="T1255" i="8"/>
  <c r="R1256" i="8"/>
  <c r="T1256" i="8"/>
  <c r="R1257" i="8"/>
  <c r="T1257" i="8"/>
  <c r="R1258" i="8"/>
  <c r="T1258" i="8"/>
  <c r="R1259" i="8"/>
  <c r="T1259" i="8"/>
  <c r="R1260" i="8"/>
  <c r="T1260" i="8"/>
  <c r="R1261" i="8"/>
  <c r="T1261" i="8"/>
  <c r="R1262" i="8"/>
  <c r="T1262" i="8"/>
  <c r="R1263" i="8"/>
  <c r="T1263" i="8"/>
  <c r="R1264" i="8"/>
  <c r="T1264" i="8"/>
  <c r="R1265" i="8"/>
  <c r="T1265" i="8"/>
  <c r="R1266" i="8"/>
  <c r="T1266" i="8"/>
  <c r="R1267" i="8"/>
  <c r="T1267" i="8"/>
  <c r="R1268" i="8"/>
  <c r="T1268" i="8"/>
  <c r="R1269" i="8"/>
  <c r="T1269" i="8"/>
  <c r="R1270" i="8"/>
  <c r="T1270" i="8"/>
  <c r="R1271" i="8"/>
  <c r="T1271" i="8"/>
  <c r="R1272" i="8"/>
  <c r="T1272" i="8"/>
  <c r="R1273" i="8"/>
  <c r="T1273" i="8"/>
  <c r="R1274" i="8"/>
  <c r="T1274" i="8"/>
  <c r="R1275" i="8"/>
  <c r="T1275" i="8"/>
  <c r="R1276" i="8"/>
  <c r="T1276" i="8"/>
  <c r="R1277" i="8"/>
  <c r="T1277" i="8"/>
  <c r="R1278" i="8"/>
  <c r="T1278" i="8"/>
  <c r="R1279" i="8"/>
  <c r="T1279" i="8"/>
  <c r="R1280" i="8"/>
  <c r="T1280" i="8"/>
  <c r="R1281" i="8"/>
  <c r="T1281" i="8"/>
  <c r="R1282" i="8"/>
  <c r="T1282" i="8"/>
  <c r="R1283" i="8"/>
  <c r="T1283" i="8"/>
  <c r="R1284" i="8"/>
  <c r="T1284" i="8"/>
  <c r="R1285" i="8"/>
  <c r="T1285" i="8"/>
  <c r="R1286" i="8"/>
  <c r="T1286" i="8"/>
  <c r="R1287" i="8"/>
  <c r="T1287" i="8"/>
  <c r="R1288" i="8"/>
  <c r="T1288" i="8"/>
  <c r="R1289" i="8"/>
  <c r="T1289" i="8"/>
  <c r="R1290" i="8"/>
  <c r="T1290" i="8"/>
  <c r="R1291" i="8"/>
  <c r="T1291" i="8"/>
  <c r="R1292" i="8"/>
  <c r="T1292" i="8"/>
  <c r="R1293" i="8"/>
  <c r="T1293" i="8"/>
  <c r="R1294" i="8"/>
  <c r="T1294" i="8"/>
  <c r="R1295" i="8"/>
  <c r="T1295" i="8"/>
  <c r="R1296" i="8"/>
  <c r="T1296" i="8"/>
  <c r="R1297" i="8"/>
  <c r="T1297" i="8"/>
  <c r="R1298" i="8"/>
  <c r="T1298" i="8"/>
  <c r="R1299" i="8"/>
  <c r="T1299" i="8"/>
  <c r="R1300" i="8"/>
  <c r="T1300" i="8"/>
  <c r="R1301" i="8"/>
  <c r="T1301" i="8"/>
  <c r="R1302" i="8"/>
  <c r="T1302" i="8"/>
  <c r="R1303" i="8"/>
  <c r="T1303" i="8"/>
  <c r="R1304" i="8"/>
  <c r="T1304" i="8"/>
  <c r="R1305" i="8"/>
  <c r="T1305" i="8"/>
  <c r="R1306" i="8"/>
  <c r="T1306" i="8"/>
  <c r="R1307" i="8"/>
  <c r="T1307" i="8"/>
  <c r="R1308" i="8"/>
  <c r="T1308" i="8"/>
  <c r="R1309" i="8"/>
  <c r="T1309" i="8"/>
  <c r="R1310" i="8"/>
  <c r="T1310" i="8"/>
  <c r="R1311" i="8"/>
  <c r="T1311" i="8"/>
  <c r="R1312" i="8"/>
  <c r="T1312" i="8"/>
  <c r="R1313" i="8"/>
  <c r="T1313" i="8"/>
  <c r="R1314" i="8"/>
  <c r="T1314" i="8"/>
  <c r="R1315" i="8"/>
  <c r="T1315" i="8"/>
  <c r="R1316" i="8"/>
  <c r="T1316" i="8"/>
  <c r="R1317" i="8"/>
  <c r="T1317" i="8"/>
  <c r="R1318" i="8"/>
  <c r="T1318" i="8"/>
  <c r="R1319" i="8"/>
  <c r="T1319" i="8"/>
  <c r="R1320" i="8"/>
  <c r="T1320" i="8"/>
  <c r="R1321" i="8"/>
  <c r="T1321" i="8"/>
  <c r="R1322" i="8"/>
  <c r="T1322" i="8"/>
  <c r="R1323" i="8"/>
  <c r="T1323" i="8"/>
  <c r="R1324" i="8"/>
  <c r="T1324" i="8"/>
  <c r="R1325" i="8"/>
  <c r="T1325" i="8"/>
  <c r="R1326" i="8"/>
  <c r="T1326" i="8"/>
  <c r="R1327" i="8"/>
  <c r="T1327" i="8"/>
  <c r="R1328" i="8"/>
  <c r="T1328" i="8"/>
  <c r="R1329" i="8"/>
  <c r="T1329" i="8"/>
  <c r="R1330" i="8"/>
  <c r="T1330" i="8"/>
  <c r="R1331" i="8"/>
  <c r="T1331" i="8"/>
  <c r="R1332" i="8"/>
  <c r="T1332" i="8"/>
  <c r="R1333" i="8"/>
  <c r="T1333" i="8"/>
  <c r="R1334" i="8"/>
  <c r="T1334" i="8"/>
  <c r="R1335" i="8"/>
  <c r="T1335" i="8"/>
  <c r="R1336" i="8"/>
  <c r="T1336" i="8"/>
  <c r="R1337" i="8"/>
  <c r="T1337" i="8"/>
  <c r="R1338" i="8"/>
  <c r="T1338" i="8"/>
  <c r="R1339" i="8"/>
  <c r="T1339" i="8"/>
  <c r="R1340" i="8"/>
  <c r="T1340" i="8"/>
  <c r="R1341" i="8"/>
  <c r="T1341" i="8"/>
  <c r="R1342" i="8"/>
  <c r="T1342" i="8"/>
  <c r="R1343" i="8"/>
  <c r="T1343" i="8"/>
  <c r="R1344" i="8"/>
  <c r="T1344" i="8"/>
  <c r="R1345" i="8"/>
  <c r="T1345" i="8"/>
  <c r="R1346" i="8"/>
  <c r="T1346" i="8"/>
  <c r="R1347" i="8"/>
  <c r="T1347" i="8"/>
  <c r="R1348" i="8"/>
  <c r="T1348" i="8"/>
  <c r="R1349" i="8"/>
  <c r="T1349" i="8"/>
  <c r="R1350" i="8"/>
  <c r="T1350" i="8"/>
  <c r="R1351" i="8"/>
  <c r="T1351" i="8"/>
  <c r="R1352" i="8"/>
  <c r="T1352" i="8"/>
  <c r="R1353" i="8"/>
  <c r="T1353" i="8"/>
  <c r="R1354" i="8"/>
  <c r="T1354" i="8"/>
  <c r="R1355" i="8"/>
  <c r="T1355" i="8"/>
  <c r="R1356" i="8"/>
  <c r="T1356" i="8"/>
  <c r="R1357" i="8"/>
  <c r="T1357" i="8"/>
  <c r="R1358" i="8"/>
  <c r="T1358" i="8"/>
  <c r="R1359" i="8"/>
  <c r="T1359" i="8"/>
  <c r="R1360" i="8"/>
  <c r="T1360" i="8"/>
  <c r="R1361" i="8"/>
  <c r="T1361" i="8"/>
  <c r="R1362" i="8"/>
  <c r="T1362" i="8"/>
  <c r="R1363" i="8"/>
  <c r="T1363" i="8"/>
  <c r="R1364" i="8"/>
  <c r="T1364" i="8"/>
  <c r="R1365" i="8"/>
  <c r="T1365" i="8"/>
  <c r="R1366" i="8"/>
  <c r="T1366" i="8"/>
  <c r="R1367" i="8"/>
  <c r="T1367" i="8"/>
  <c r="R1368" i="8"/>
  <c r="T1368" i="8"/>
  <c r="R1369" i="8"/>
  <c r="T1369" i="8"/>
  <c r="R1370" i="8"/>
  <c r="T1370" i="8"/>
  <c r="R1371" i="8"/>
  <c r="T1371" i="8"/>
  <c r="R1372" i="8"/>
  <c r="T1372" i="8"/>
  <c r="R1373" i="8"/>
  <c r="T1373" i="8"/>
  <c r="R1374" i="8"/>
  <c r="T1374" i="8"/>
  <c r="R1375" i="8"/>
  <c r="T1375" i="8"/>
  <c r="R1376" i="8"/>
  <c r="T1376" i="8"/>
  <c r="R1377" i="8"/>
  <c r="T1377" i="8"/>
  <c r="R1378" i="8"/>
  <c r="T1378" i="8"/>
  <c r="R1379" i="8"/>
  <c r="T1379" i="8"/>
  <c r="R1380" i="8"/>
  <c r="T1380" i="8"/>
  <c r="R1381" i="8"/>
  <c r="T1381" i="8"/>
  <c r="R1382" i="8"/>
  <c r="T1382" i="8"/>
  <c r="R1383" i="8"/>
  <c r="T1383" i="8"/>
  <c r="R1384" i="8"/>
  <c r="T1384" i="8"/>
  <c r="R1385" i="8"/>
  <c r="T1385" i="8"/>
  <c r="R1386" i="8"/>
  <c r="T1386" i="8"/>
  <c r="R1387" i="8"/>
  <c r="T1387" i="8"/>
  <c r="R1388" i="8"/>
  <c r="T1388" i="8"/>
  <c r="R1389" i="8"/>
  <c r="T1389" i="8"/>
  <c r="R1390" i="8"/>
  <c r="T1390" i="8"/>
  <c r="R1391" i="8"/>
  <c r="T1391" i="8"/>
  <c r="R1392" i="8"/>
  <c r="T1392" i="8"/>
  <c r="R1393" i="8"/>
  <c r="T1393" i="8"/>
  <c r="R1394" i="8"/>
  <c r="T1394" i="8"/>
  <c r="R1395" i="8"/>
  <c r="T1395" i="8"/>
  <c r="R1396" i="8"/>
  <c r="T1396" i="8"/>
  <c r="R1397" i="8"/>
  <c r="T1397" i="8"/>
  <c r="R1398" i="8"/>
  <c r="T1398" i="8"/>
  <c r="R1399" i="8"/>
  <c r="T1399" i="8"/>
  <c r="R1400" i="8"/>
  <c r="T1400" i="8"/>
  <c r="R1401" i="8"/>
  <c r="T1401" i="8"/>
  <c r="R1402" i="8"/>
  <c r="T1402" i="8"/>
  <c r="R1403" i="8"/>
  <c r="T1403" i="8"/>
  <c r="R1404" i="8"/>
  <c r="T1404" i="8"/>
  <c r="R1405" i="8"/>
  <c r="T1405" i="8"/>
  <c r="R1406" i="8"/>
  <c r="T1406" i="8"/>
  <c r="R1407" i="8"/>
  <c r="T1407" i="8"/>
  <c r="R1408" i="8"/>
  <c r="T1408" i="8"/>
  <c r="R1409" i="8"/>
  <c r="T1409" i="8"/>
  <c r="R1410" i="8"/>
  <c r="T1410" i="8"/>
  <c r="R1411" i="8"/>
  <c r="T1411" i="8"/>
  <c r="R1412" i="8"/>
  <c r="T1412" i="8"/>
  <c r="R1413" i="8"/>
  <c r="T1413" i="8"/>
  <c r="R1414" i="8"/>
  <c r="T1414" i="8"/>
  <c r="R1415" i="8"/>
  <c r="T1415" i="8"/>
  <c r="R1416" i="8"/>
  <c r="T1416" i="8"/>
  <c r="R1417" i="8"/>
  <c r="T1417" i="8"/>
  <c r="R1418" i="8"/>
  <c r="T1418" i="8"/>
  <c r="R1419" i="8"/>
  <c r="T1419" i="8"/>
  <c r="R1420" i="8"/>
  <c r="T1420" i="8"/>
  <c r="R1421" i="8"/>
  <c r="T1421" i="8"/>
  <c r="R1422" i="8"/>
  <c r="T1422" i="8"/>
  <c r="R1423" i="8"/>
  <c r="T1423" i="8"/>
  <c r="R1424" i="8"/>
  <c r="T1424" i="8"/>
  <c r="R1425" i="8"/>
  <c r="T1425" i="8"/>
  <c r="R1426" i="8"/>
  <c r="T1426" i="8"/>
  <c r="R1427" i="8"/>
  <c r="T1427" i="8"/>
  <c r="R1428" i="8"/>
  <c r="T1428" i="8"/>
  <c r="R1429" i="8"/>
  <c r="T1429" i="8"/>
  <c r="R1430" i="8"/>
  <c r="T1430" i="8"/>
  <c r="R1431" i="8"/>
  <c r="T1431" i="8"/>
  <c r="R1432" i="8"/>
  <c r="T1432" i="8"/>
  <c r="R1433" i="8"/>
  <c r="T1433" i="8"/>
  <c r="R1434" i="8"/>
  <c r="T1434" i="8"/>
  <c r="R1435" i="8"/>
  <c r="T1435" i="8"/>
  <c r="R1436" i="8"/>
  <c r="T1436" i="8"/>
  <c r="R1437" i="8"/>
  <c r="T1437" i="8"/>
  <c r="R1438" i="8"/>
  <c r="T1438" i="8"/>
  <c r="R1439" i="8"/>
  <c r="T1439" i="8"/>
  <c r="R1440" i="8"/>
  <c r="T1440" i="8"/>
  <c r="R1441" i="8"/>
  <c r="T1441" i="8"/>
  <c r="R1442" i="8"/>
  <c r="T1442" i="8"/>
  <c r="R1443" i="8"/>
  <c r="T1443" i="8"/>
  <c r="R1444" i="8"/>
  <c r="T1444" i="8"/>
  <c r="R1445" i="8"/>
  <c r="T1445" i="8"/>
  <c r="R1446" i="8"/>
  <c r="T1446" i="8"/>
  <c r="R1447" i="8"/>
  <c r="T1447" i="8"/>
  <c r="R1448" i="8"/>
  <c r="T1448" i="8"/>
  <c r="R1449" i="8"/>
  <c r="T1449" i="8"/>
  <c r="R1450" i="8"/>
  <c r="T1450" i="8"/>
  <c r="R1451" i="8"/>
  <c r="T1451" i="8"/>
  <c r="R1452" i="8"/>
  <c r="T1452" i="8"/>
  <c r="R1453" i="8"/>
  <c r="T1453" i="8"/>
  <c r="R1454" i="8"/>
  <c r="T1454" i="8"/>
  <c r="R1455" i="8"/>
  <c r="T1455" i="8"/>
  <c r="R1456" i="8"/>
  <c r="T1456" i="8"/>
  <c r="R1457" i="8"/>
  <c r="T1457" i="8"/>
  <c r="R1458" i="8"/>
  <c r="T1458" i="8"/>
  <c r="R1459" i="8"/>
  <c r="T1459" i="8"/>
  <c r="R1460" i="8"/>
  <c r="T1460" i="8"/>
  <c r="R1461" i="8"/>
  <c r="T1461" i="8"/>
  <c r="R1462" i="8"/>
  <c r="T1462" i="8"/>
  <c r="R1463" i="8"/>
  <c r="T1463" i="8"/>
  <c r="R1464" i="8"/>
  <c r="T1464" i="8"/>
  <c r="R1465" i="8"/>
  <c r="T1465" i="8"/>
  <c r="R1466" i="8"/>
  <c r="T1466" i="8"/>
  <c r="R1467" i="8"/>
  <c r="T1467" i="8"/>
  <c r="R1468" i="8"/>
  <c r="T1468" i="8"/>
  <c r="R1469" i="8"/>
  <c r="T1469" i="8"/>
  <c r="R1470" i="8"/>
  <c r="T1470" i="8"/>
  <c r="R1471" i="8"/>
  <c r="T1471" i="8"/>
  <c r="R1472" i="8"/>
  <c r="T1472" i="8"/>
  <c r="R1473" i="8"/>
  <c r="T1473" i="8"/>
  <c r="R1474" i="8"/>
  <c r="T1474" i="8"/>
  <c r="R1475" i="8"/>
  <c r="T1475" i="8"/>
  <c r="R1476" i="8"/>
  <c r="T1476" i="8"/>
  <c r="R1477" i="8"/>
  <c r="T1477" i="8"/>
  <c r="R1478" i="8"/>
  <c r="T1478" i="8"/>
  <c r="R1479" i="8"/>
  <c r="T1479" i="8"/>
  <c r="R1480" i="8"/>
  <c r="T1480" i="8"/>
  <c r="R1481" i="8"/>
  <c r="T1481" i="8"/>
  <c r="R1482" i="8"/>
  <c r="T1482" i="8"/>
  <c r="R1483" i="8"/>
  <c r="T1483" i="8"/>
  <c r="R1484" i="8"/>
  <c r="T1484" i="8"/>
  <c r="R1485" i="8"/>
  <c r="T1485" i="8"/>
  <c r="R1486" i="8"/>
  <c r="T1486" i="8"/>
  <c r="R1487" i="8"/>
  <c r="T1487" i="8"/>
  <c r="R1488" i="8"/>
  <c r="T1488" i="8"/>
  <c r="R1489" i="8"/>
  <c r="T1489" i="8"/>
  <c r="R1490" i="8"/>
  <c r="T1490" i="8"/>
  <c r="R1491" i="8"/>
  <c r="T1491" i="8"/>
  <c r="R1492" i="8"/>
  <c r="T1492" i="8"/>
  <c r="R1493" i="8"/>
  <c r="T1493" i="8"/>
  <c r="R1494" i="8"/>
  <c r="T1494" i="8"/>
  <c r="R1495" i="8"/>
  <c r="T1495" i="8"/>
  <c r="R1496" i="8"/>
  <c r="T1496" i="8"/>
  <c r="R1497" i="8"/>
  <c r="T1497" i="8"/>
  <c r="R1498" i="8"/>
  <c r="T1498" i="8"/>
  <c r="R1499" i="8"/>
  <c r="T1499" i="8"/>
  <c r="R1500" i="8"/>
  <c r="T1500" i="8"/>
  <c r="R1501" i="8"/>
  <c r="T1501" i="8"/>
  <c r="R1502" i="8"/>
  <c r="T1502" i="8"/>
  <c r="R1503" i="8"/>
  <c r="T1503" i="8"/>
  <c r="R1504" i="8"/>
  <c r="T1504" i="8"/>
  <c r="R1505" i="8"/>
  <c r="T1505" i="8"/>
  <c r="R1506" i="8"/>
  <c r="T1506" i="8"/>
  <c r="R1507" i="8"/>
  <c r="T1507" i="8"/>
  <c r="R1508" i="8"/>
  <c r="T1508" i="8"/>
  <c r="R1509" i="8"/>
  <c r="T1509" i="8"/>
  <c r="R1510" i="8"/>
  <c r="T1510" i="8"/>
  <c r="R1511" i="8"/>
  <c r="T1511" i="8"/>
  <c r="R1512" i="8"/>
  <c r="T1512" i="8"/>
  <c r="R1513" i="8"/>
  <c r="T1513" i="8"/>
  <c r="R1514" i="8"/>
  <c r="T1514" i="8"/>
  <c r="R1515" i="8"/>
  <c r="T1515" i="8"/>
  <c r="R1516" i="8"/>
  <c r="T1516" i="8"/>
  <c r="R1517" i="8"/>
  <c r="T1517" i="8"/>
  <c r="R1518" i="8"/>
  <c r="T1518" i="8"/>
  <c r="R1519" i="8"/>
  <c r="T1519" i="8"/>
  <c r="R1520" i="8"/>
  <c r="T1520" i="8"/>
  <c r="R1521" i="8"/>
  <c r="T1521" i="8"/>
  <c r="R1522" i="8"/>
  <c r="T1522" i="8"/>
  <c r="R1523" i="8"/>
  <c r="T1523" i="8"/>
  <c r="R1524" i="8"/>
  <c r="T1524" i="8"/>
  <c r="R1525" i="8"/>
  <c r="T1525" i="8"/>
  <c r="R1526" i="8"/>
  <c r="T1526" i="8"/>
  <c r="R1527" i="8"/>
  <c r="T1527" i="8"/>
  <c r="R1528" i="8"/>
  <c r="T1528" i="8"/>
  <c r="R1529" i="8"/>
  <c r="T1529" i="8"/>
  <c r="R1530" i="8"/>
  <c r="T1530" i="8"/>
  <c r="R1531" i="8"/>
  <c r="T1531" i="8"/>
  <c r="R1532" i="8"/>
  <c r="T1532" i="8"/>
  <c r="R1533" i="8"/>
  <c r="T1533" i="8"/>
  <c r="R1534" i="8"/>
  <c r="T1534" i="8"/>
  <c r="R1535" i="8"/>
  <c r="T1535" i="8"/>
  <c r="R1536" i="8"/>
  <c r="T1536" i="8"/>
  <c r="R1537" i="8"/>
  <c r="T1537" i="8"/>
  <c r="R1538" i="8"/>
  <c r="T1538" i="8"/>
  <c r="R1539" i="8"/>
  <c r="T1539" i="8"/>
  <c r="R1540" i="8"/>
  <c r="T1540" i="8"/>
  <c r="R1541" i="8"/>
  <c r="T1541" i="8"/>
  <c r="R1542" i="8"/>
  <c r="T1542" i="8"/>
  <c r="R1543" i="8"/>
  <c r="T1543" i="8"/>
  <c r="R1544" i="8"/>
  <c r="T1544" i="8"/>
  <c r="R1545" i="8"/>
  <c r="T1545" i="8"/>
  <c r="R1546" i="8"/>
  <c r="T1546" i="8"/>
  <c r="R1547" i="8"/>
  <c r="T1547" i="8"/>
  <c r="R1548" i="8"/>
  <c r="T1548" i="8"/>
  <c r="R1549" i="8"/>
  <c r="T1549" i="8"/>
  <c r="R1550" i="8"/>
  <c r="T1550" i="8"/>
  <c r="R1551" i="8"/>
  <c r="T1551" i="8"/>
  <c r="R1552" i="8"/>
  <c r="T1552" i="8"/>
  <c r="R1553" i="8"/>
  <c r="T1553" i="8"/>
  <c r="R1554" i="8"/>
  <c r="T1554" i="8"/>
  <c r="R1555" i="8"/>
  <c r="T1555" i="8"/>
  <c r="R1556" i="8"/>
  <c r="T1556" i="8"/>
  <c r="R1557" i="8"/>
  <c r="T1557" i="8"/>
  <c r="R1558" i="8"/>
  <c r="T1558" i="8"/>
  <c r="R1559" i="8"/>
  <c r="T1559" i="8"/>
  <c r="R1560" i="8"/>
  <c r="T1560" i="8"/>
  <c r="R1561" i="8"/>
  <c r="T1561" i="8"/>
  <c r="R1562" i="8"/>
  <c r="T1562" i="8"/>
  <c r="R1563" i="8"/>
  <c r="T1563" i="8"/>
  <c r="R1564" i="8"/>
  <c r="T1564" i="8"/>
  <c r="R1565" i="8"/>
  <c r="T1565" i="8"/>
  <c r="R1566" i="8"/>
  <c r="T1566" i="8"/>
  <c r="R1567" i="8"/>
  <c r="T1567" i="8"/>
  <c r="R1568" i="8"/>
  <c r="T1568" i="8"/>
  <c r="R1569" i="8"/>
  <c r="T1569" i="8"/>
  <c r="R1570" i="8"/>
  <c r="T1570" i="8"/>
  <c r="R1571" i="8"/>
  <c r="T1571" i="8"/>
  <c r="R1572" i="8"/>
  <c r="T1572" i="8"/>
  <c r="R1573" i="8"/>
  <c r="T1573" i="8"/>
  <c r="R1574" i="8"/>
  <c r="T1574" i="8"/>
  <c r="R1575" i="8"/>
  <c r="T1575" i="8"/>
  <c r="R1576" i="8"/>
  <c r="T1576" i="8"/>
  <c r="R1577" i="8"/>
  <c r="T1577" i="8"/>
  <c r="R1578" i="8"/>
  <c r="T1578" i="8"/>
  <c r="R1579" i="8"/>
  <c r="T1579" i="8"/>
  <c r="R1580" i="8"/>
  <c r="T1580" i="8"/>
  <c r="R1581" i="8"/>
  <c r="T1581" i="8"/>
  <c r="R1582" i="8"/>
  <c r="T1582" i="8"/>
  <c r="R1583" i="8"/>
  <c r="T1583" i="8"/>
  <c r="R1584" i="8"/>
  <c r="T1584" i="8"/>
  <c r="R1585" i="8"/>
  <c r="T1585" i="8"/>
  <c r="R1586" i="8"/>
  <c r="T1586" i="8"/>
  <c r="R1587" i="8"/>
  <c r="T1587" i="8"/>
  <c r="R1588" i="8"/>
  <c r="T1588" i="8"/>
  <c r="R1589" i="8"/>
  <c r="T1589" i="8"/>
  <c r="R1590" i="8"/>
  <c r="T1590" i="8"/>
  <c r="R1591" i="8"/>
  <c r="T1591" i="8"/>
  <c r="R1592" i="8"/>
  <c r="T1592" i="8"/>
  <c r="R1593" i="8"/>
  <c r="T1593" i="8"/>
  <c r="R1594" i="8"/>
  <c r="T1594" i="8"/>
  <c r="R1595" i="8"/>
  <c r="T1595" i="8"/>
  <c r="R1596" i="8"/>
  <c r="T1596" i="8"/>
  <c r="R1597" i="8"/>
  <c r="T1597" i="8"/>
  <c r="R1598" i="8"/>
  <c r="T1598" i="8"/>
  <c r="R1599" i="8"/>
  <c r="T1599" i="8"/>
  <c r="R1600" i="8"/>
  <c r="T1600" i="8"/>
  <c r="R1601" i="8"/>
  <c r="T1601" i="8"/>
  <c r="R1602" i="8"/>
  <c r="T1602" i="8"/>
  <c r="R1603" i="8"/>
  <c r="T1603" i="8"/>
  <c r="R1604" i="8"/>
  <c r="T1604" i="8"/>
  <c r="R1605" i="8"/>
  <c r="T1605" i="8"/>
  <c r="R1606" i="8"/>
  <c r="T1606" i="8"/>
  <c r="R1607" i="8"/>
  <c r="T1607" i="8"/>
  <c r="R1608" i="8"/>
  <c r="T1608" i="8"/>
  <c r="R1609" i="8"/>
  <c r="T1609" i="8"/>
  <c r="R1610" i="8"/>
  <c r="T1610" i="8"/>
  <c r="R1611" i="8"/>
  <c r="T1611" i="8"/>
  <c r="R1612" i="8"/>
  <c r="T1612" i="8"/>
  <c r="R1613" i="8"/>
  <c r="T1613" i="8"/>
  <c r="R1614" i="8"/>
  <c r="T1614" i="8"/>
  <c r="R1615" i="8"/>
  <c r="T1615" i="8"/>
  <c r="R1616" i="8"/>
  <c r="T1616" i="8"/>
  <c r="R1617" i="8"/>
  <c r="T1617" i="8"/>
  <c r="R1618" i="8"/>
  <c r="T1618" i="8"/>
  <c r="R1619" i="8"/>
  <c r="T1619" i="8"/>
  <c r="R1620" i="8"/>
  <c r="T1620" i="8"/>
  <c r="R1621" i="8"/>
  <c r="T1621" i="8"/>
  <c r="R1622" i="8"/>
  <c r="T1622" i="8"/>
  <c r="R1623" i="8"/>
  <c r="T1623" i="8"/>
  <c r="R1624" i="8"/>
  <c r="T1624" i="8"/>
  <c r="R1625" i="8"/>
  <c r="T1625" i="8"/>
  <c r="R1626" i="8"/>
  <c r="T1626" i="8"/>
  <c r="R1627" i="8"/>
  <c r="T1627" i="8"/>
  <c r="R1628" i="8"/>
  <c r="T1628" i="8"/>
  <c r="R1629" i="8"/>
  <c r="T1629" i="8"/>
  <c r="R1630" i="8"/>
  <c r="T1630" i="8"/>
  <c r="R1631" i="8"/>
  <c r="T1631" i="8"/>
  <c r="R1632" i="8"/>
  <c r="T1632" i="8"/>
  <c r="R1633" i="8"/>
  <c r="T1633" i="8"/>
  <c r="R1634" i="8"/>
  <c r="T1634" i="8"/>
  <c r="R1635" i="8"/>
  <c r="T1635" i="8"/>
  <c r="R1636" i="8"/>
  <c r="T1636" i="8"/>
  <c r="R1637" i="8"/>
  <c r="T1637" i="8"/>
  <c r="R1638" i="8"/>
  <c r="T1638" i="8"/>
  <c r="R1639" i="8"/>
  <c r="T1639" i="8"/>
  <c r="R1640" i="8"/>
  <c r="T1640" i="8"/>
  <c r="R1641" i="8"/>
  <c r="T1641" i="8"/>
  <c r="R1642" i="8"/>
  <c r="T1642" i="8"/>
  <c r="R1643" i="8"/>
  <c r="T1643" i="8"/>
  <c r="R1644" i="8"/>
  <c r="T1644" i="8"/>
  <c r="R1645" i="8"/>
  <c r="T1645" i="8"/>
  <c r="R1646" i="8"/>
  <c r="T1646" i="8"/>
  <c r="R1647" i="8"/>
  <c r="T1647" i="8"/>
  <c r="R1648" i="8"/>
  <c r="T1648" i="8"/>
  <c r="R1649" i="8"/>
  <c r="T1649" i="8"/>
  <c r="R1650" i="8"/>
  <c r="T1650" i="8"/>
  <c r="R1651" i="8"/>
  <c r="T1651" i="8"/>
  <c r="R1652" i="8"/>
  <c r="T1652" i="8"/>
  <c r="R1653" i="8"/>
  <c r="T1653" i="8"/>
  <c r="R1654" i="8"/>
  <c r="T1654" i="8"/>
  <c r="R1655" i="8"/>
  <c r="T1655" i="8"/>
  <c r="R1656" i="8"/>
  <c r="T1656" i="8"/>
  <c r="R1657" i="8"/>
  <c r="T1657" i="8"/>
  <c r="R1658" i="8"/>
  <c r="T1658" i="8"/>
  <c r="R1659" i="8"/>
  <c r="T1659" i="8"/>
  <c r="R1660" i="8"/>
  <c r="T1660" i="8"/>
  <c r="R1661" i="8"/>
  <c r="T1661" i="8"/>
  <c r="R1662" i="8"/>
  <c r="T1662" i="8"/>
  <c r="R1663" i="8"/>
  <c r="T1663" i="8"/>
  <c r="R1664" i="8"/>
  <c r="T1664" i="8"/>
  <c r="R1665" i="8"/>
  <c r="T1665" i="8"/>
  <c r="R1666" i="8"/>
  <c r="T1666" i="8"/>
  <c r="R1667" i="8"/>
  <c r="T1667" i="8"/>
  <c r="R1668" i="8"/>
  <c r="T1668" i="8"/>
  <c r="R1669" i="8"/>
  <c r="T1669" i="8"/>
  <c r="R1670" i="8"/>
  <c r="T1670" i="8"/>
  <c r="R1671" i="8"/>
  <c r="T1671" i="8"/>
  <c r="R1672" i="8"/>
  <c r="T1672" i="8"/>
  <c r="R1673" i="8"/>
  <c r="T1673" i="8"/>
  <c r="R1674" i="8"/>
  <c r="T1674" i="8"/>
  <c r="R1675" i="8"/>
  <c r="T1675" i="8"/>
  <c r="R1676" i="8"/>
  <c r="T1676" i="8"/>
  <c r="R1677" i="8"/>
  <c r="T1677" i="8"/>
  <c r="R1678" i="8"/>
  <c r="T1678" i="8"/>
  <c r="R1679" i="8"/>
  <c r="T1679" i="8"/>
  <c r="R1680" i="8"/>
  <c r="T1680" i="8"/>
  <c r="R1681" i="8"/>
  <c r="T1681" i="8"/>
  <c r="R1682" i="8"/>
  <c r="T1682" i="8"/>
  <c r="R1683" i="8"/>
  <c r="T1683" i="8"/>
  <c r="R1684" i="8"/>
  <c r="T1684" i="8"/>
  <c r="R1685" i="8"/>
  <c r="T1685" i="8"/>
  <c r="R1686" i="8"/>
  <c r="T1686" i="8"/>
  <c r="R1687" i="8"/>
  <c r="T1687" i="8"/>
  <c r="R1688" i="8"/>
  <c r="T1688" i="8"/>
  <c r="R1689" i="8"/>
  <c r="T1689" i="8"/>
  <c r="R1690" i="8"/>
  <c r="T1690" i="8"/>
  <c r="R1691" i="8"/>
  <c r="T1691" i="8"/>
  <c r="R1692" i="8"/>
  <c r="T1692" i="8"/>
  <c r="R1693" i="8"/>
  <c r="T1693" i="8"/>
  <c r="R1694" i="8"/>
  <c r="T1694" i="8"/>
  <c r="R1695" i="8"/>
  <c r="T1695" i="8"/>
  <c r="R1696" i="8"/>
  <c r="T1696" i="8"/>
  <c r="R1697" i="8"/>
  <c r="T1697" i="8"/>
  <c r="R1698" i="8"/>
  <c r="T1698" i="8"/>
  <c r="R1699" i="8"/>
  <c r="T1699" i="8"/>
  <c r="R1700" i="8"/>
  <c r="T1700" i="8"/>
  <c r="R1701" i="8"/>
  <c r="T1701" i="8"/>
  <c r="R1702" i="8"/>
  <c r="T1702" i="8"/>
  <c r="R1703" i="8"/>
  <c r="T1703" i="8"/>
  <c r="R1704" i="8"/>
  <c r="T1704" i="8"/>
  <c r="R1705" i="8"/>
  <c r="T1705" i="8"/>
  <c r="R1706" i="8"/>
  <c r="T1706" i="8"/>
  <c r="R1707" i="8"/>
  <c r="T1707" i="8"/>
  <c r="R1708" i="8"/>
  <c r="T1708" i="8"/>
  <c r="R1709" i="8"/>
  <c r="T1709" i="8"/>
  <c r="R1710" i="8"/>
  <c r="T1710" i="8"/>
  <c r="R1711" i="8"/>
  <c r="T1711" i="8"/>
  <c r="R1712" i="8"/>
  <c r="T1712" i="8"/>
  <c r="R1713" i="8"/>
  <c r="T1713" i="8"/>
  <c r="R1714" i="8"/>
  <c r="T1714" i="8"/>
  <c r="R1715" i="8"/>
  <c r="T1715" i="8"/>
  <c r="R1716" i="8"/>
  <c r="T1716" i="8"/>
  <c r="R1717" i="8"/>
  <c r="T1717" i="8"/>
  <c r="R1718" i="8"/>
  <c r="T1718" i="8"/>
  <c r="R1719" i="8"/>
  <c r="T1719" i="8"/>
  <c r="R1720" i="8"/>
  <c r="T1720" i="8"/>
  <c r="R1721" i="8"/>
  <c r="T1721" i="8"/>
  <c r="R1722" i="8"/>
  <c r="T1722" i="8"/>
  <c r="R1723" i="8"/>
  <c r="T1723" i="8"/>
  <c r="R1724" i="8"/>
  <c r="T1724" i="8"/>
  <c r="R1725" i="8"/>
  <c r="T1725" i="8"/>
  <c r="R1726" i="8"/>
  <c r="T1726" i="8"/>
  <c r="R1727" i="8"/>
  <c r="T1727" i="8"/>
  <c r="R1728" i="8"/>
  <c r="T1728" i="8"/>
  <c r="R1729" i="8"/>
  <c r="T1729" i="8"/>
  <c r="R1730" i="8"/>
  <c r="T1730" i="8"/>
  <c r="R1731" i="8"/>
  <c r="T1731" i="8"/>
  <c r="R1732" i="8"/>
  <c r="T1732" i="8"/>
  <c r="R1733" i="8"/>
  <c r="T1733" i="8"/>
  <c r="R1734" i="8"/>
  <c r="T1734" i="8"/>
  <c r="R1735" i="8"/>
  <c r="T1735" i="8"/>
  <c r="R1736" i="8"/>
  <c r="T1736" i="8"/>
  <c r="R1737" i="8"/>
  <c r="T1737" i="8"/>
  <c r="R1738" i="8"/>
  <c r="T1738" i="8"/>
  <c r="R1739" i="8"/>
  <c r="T1739" i="8"/>
  <c r="R1740" i="8"/>
  <c r="T1740" i="8"/>
  <c r="R1741" i="8"/>
  <c r="T1741" i="8"/>
  <c r="R1742" i="8"/>
  <c r="T1742" i="8"/>
  <c r="R1743" i="8"/>
  <c r="T1743" i="8"/>
  <c r="R1744" i="8"/>
  <c r="T1744" i="8"/>
  <c r="R1745" i="8"/>
  <c r="T1745" i="8"/>
  <c r="R1746" i="8"/>
  <c r="T1746" i="8"/>
  <c r="R1747" i="8"/>
  <c r="T1747" i="8"/>
  <c r="R1748" i="8"/>
  <c r="T1748" i="8"/>
  <c r="R1749" i="8"/>
  <c r="T1749" i="8"/>
  <c r="R1750" i="8"/>
  <c r="T1750" i="8"/>
  <c r="R1751" i="8"/>
  <c r="T1751" i="8"/>
  <c r="R1752" i="8"/>
  <c r="T1752" i="8"/>
  <c r="R1753" i="8"/>
  <c r="T1753" i="8"/>
  <c r="A26" i="7" l="1"/>
  <c r="H26" i="7" l="1"/>
  <c r="C27" i="37"/>
  <c r="C26" i="37"/>
  <c r="C25" i="37"/>
  <c r="C23" i="37"/>
  <c r="C22" i="37"/>
  <c r="C21" i="37"/>
  <c r="C20" i="37"/>
  <c r="C19" i="37"/>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6" i="8"/>
  <c r="O337" i="8"/>
  <c r="O338" i="8"/>
  <c r="O339" i="8"/>
  <c r="O340" i="8"/>
  <c r="O341" i="8"/>
  <c r="O342" i="8"/>
  <c r="O343" i="8"/>
  <c r="O344" i="8"/>
  <c r="O345" i="8"/>
  <c r="O346" i="8"/>
  <c r="O347" i="8"/>
  <c r="O348" i="8"/>
  <c r="O349" i="8"/>
  <c r="O350" i="8"/>
  <c r="O351" i="8"/>
  <c r="O352" i="8"/>
  <c r="O353" i="8"/>
  <c r="O354" i="8"/>
  <c r="O355" i="8"/>
  <c r="O356" i="8"/>
  <c r="O357" i="8"/>
  <c r="O358" i="8"/>
  <c r="O359" i="8"/>
  <c r="O360" i="8"/>
  <c r="O361" i="8"/>
  <c r="O362" i="8"/>
  <c r="O363" i="8"/>
  <c r="O364" i="8"/>
  <c r="O365" i="8"/>
  <c r="O366" i="8"/>
  <c r="O367" i="8"/>
  <c r="O368" i="8"/>
  <c r="O369" i="8"/>
  <c r="O370" i="8"/>
  <c r="O371" i="8"/>
  <c r="O372" i="8"/>
  <c r="O373" i="8"/>
  <c r="O374" i="8"/>
  <c r="O375" i="8"/>
  <c r="O376" i="8"/>
  <c r="O377" i="8"/>
  <c r="O378" i="8"/>
  <c r="O379" i="8"/>
  <c r="O380" i="8"/>
  <c r="O381" i="8"/>
  <c r="O382" i="8"/>
  <c r="O383" i="8"/>
  <c r="O384" i="8"/>
  <c r="O385" i="8"/>
  <c r="O386" i="8"/>
  <c r="O387" i="8"/>
  <c r="O388" i="8"/>
  <c r="O389" i="8"/>
  <c r="O390" i="8"/>
  <c r="O391" i="8"/>
  <c r="O392" i="8"/>
  <c r="O393" i="8"/>
  <c r="O394" i="8"/>
  <c r="O395" i="8"/>
  <c r="O396" i="8"/>
  <c r="O397" i="8"/>
  <c r="O398" i="8"/>
  <c r="O399" i="8"/>
  <c r="O400" i="8"/>
  <c r="O401" i="8"/>
  <c r="O402" i="8"/>
  <c r="O403" i="8"/>
  <c r="O404" i="8"/>
  <c r="O405" i="8"/>
  <c r="O406" i="8"/>
  <c r="O407" i="8"/>
  <c r="O408" i="8"/>
  <c r="O409" i="8"/>
  <c r="O410" i="8"/>
  <c r="O411" i="8"/>
  <c r="O412" i="8"/>
  <c r="O413" i="8"/>
  <c r="O414" i="8"/>
  <c r="O415" i="8"/>
  <c r="O416" i="8"/>
  <c r="O417" i="8"/>
  <c r="O418" i="8"/>
  <c r="O419" i="8"/>
  <c r="O420" i="8"/>
  <c r="O421" i="8"/>
  <c r="O422" i="8"/>
  <c r="O423" i="8"/>
  <c r="O424" i="8"/>
  <c r="O425" i="8"/>
  <c r="O426" i="8"/>
  <c r="O427" i="8"/>
  <c r="O428" i="8"/>
  <c r="O429" i="8"/>
  <c r="O430" i="8"/>
  <c r="O431" i="8"/>
  <c r="O432" i="8"/>
  <c r="O433" i="8"/>
  <c r="O434" i="8"/>
  <c r="O435" i="8"/>
  <c r="O436" i="8"/>
  <c r="O437" i="8"/>
  <c r="O438" i="8"/>
  <c r="O439" i="8"/>
  <c r="O440" i="8"/>
  <c r="O441" i="8"/>
  <c r="O442" i="8"/>
  <c r="O443" i="8"/>
  <c r="O444" i="8"/>
  <c r="O445" i="8"/>
  <c r="O446" i="8"/>
  <c r="O447" i="8"/>
  <c r="O448" i="8"/>
  <c r="O449" i="8"/>
  <c r="O450" i="8"/>
  <c r="O451" i="8"/>
  <c r="O452" i="8"/>
  <c r="O453" i="8"/>
  <c r="O454" i="8"/>
  <c r="O455" i="8"/>
  <c r="O456" i="8"/>
  <c r="O457" i="8"/>
  <c r="O458" i="8"/>
  <c r="O459" i="8"/>
  <c r="O460" i="8"/>
  <c r="O461" i="8"/>
  <c r="O462" i="8"/>
  <c r="O463" i="8"/>
  <c r="O464" i="8"/>
  <c r="O465" i="8"/>
  <c r="O466" i="8"/>
  <c r="O467" i="8"/>
  <c r="O468" i="8"/>
  <c r="O469" i="8"/>
  <c r="O470" i="8"/>
  <c r="O471" i="8"/>
  <c r="O472" i="8"/>
  <c r="O473" i="8"/>
  <c r="O474" i="8"/>
  <c r="O475" i="8"/>
  <c r="O476" i="8"/>
  <c r="O477" i="8"/>
  <c r="O478" i="8"/>
  <c r="O479" i="8"/>
  <c r="O480" i="8"/>
  <c r="O481" i="8"/>
  <c r="O482" i="8"/>
  <c r="O483" i="8"/>
  <c r="O484" i="8"/>
  <c r="O485" i="8"/>
  <c r="O486" i="8"/>
  <c r="O487" i="8"/>
  <c r="O488" i="8"/>
  <c r="O489" i="8"/>
  <c r="O490" i="8"/>
  <c r="O491" i="8"/>
  <c r="O492" i="8"/>
  <c r="O493" i="8"/>
  <c r="O494" i="8"/>
  <c r="O495" i="8"/>
  <c r="O496" i="8"/>
  <c r="O497" i="8"/>
  <c r="O498" i="8"/>
  <c r="O499" i="8"/>
  <c r="O500" i="8"/>
  <c r="O501" i="8"/>
  <c r="O502" i="8"/>
  <c r="O503" i="8"/>
  <c r="O504" i="8"/>
  <c r="O505" i="8"/>
  <c r="O506" i="8"/>
  <c r="O507" i="8"/>
  <c r="O508" i="8"/>
  <c r="O509" i="8"/>
  <c r="O510" i="8"/>
  <c r="O511" i="8"/>
  <c r="O512" i="8"/>
  <c r="O513" i="8"/>
  <c r="O514" i="8"/>
  <c r="O515" i="8"/>
  <c r="O516" i="8"/>
  <c r="O517" i="8"/>
  <c r="O518" i="8"/>
  <c r="O519" i="8"/>
  <c r="O520" i="8"/>
  <c r="O521" i="8"/>
  <c r="O522" i="8"/>
  <c r="O523" i="8"/>
  <c r="O524" i="8"/>
  <c r="O525" i="8"/>
  <c r="O526" i="8"/>
  <c r="O527" i="8"/>
  <c r="O528" i="8"/>
  <c r="O529" i="8"/>
  <c r="O530" i="8"/>
  <c r="O531" i="8"/>
  <c r="O532" i="8"/>
  <c r="O533" i="8"/>
  <c r="O534" i="8"/>
  <c r="O535" i="8"/>
  <c r="O536" i="8"/>
  <c r="O537" i="8"/>
  <c r="O538" i="8"/>
  <c r="O539" i="8"/>
  <c r="O540" i="8"/>
  <c r="O541" i="8"/>
  <c r="O542" i="8"/>
  <c r="O543" i="8"/>
  <c r="O544" i="8"/>
  <c r="O545" i="8"/>
  <c r="O546" i="8"/>
  <c r="O547" i="8"/>
  <c r="O548" i="8"/>
  <c r="O549" i="8"/>
  <c r="O550" i="8"/>
  <c r="O551" i="8"/>
  <c r="O552" i="8"/>
  <c r="O553" i="8"/>
  <c r="O554" i="8"/>
  <c r="O555" i="8"/>
  <c r="O556" i="8"/>
  <c r="O557" i="8"/>
  <c r="O558" i="8"/>
  <c r="O559" i="8"/>
  <c r="O560" i="8"/>
  <c r="O561" i="8"/>
  <c r="O562" i="8"/>
  <c r="O563" i="8"/>
  <c r="O564" i="8"/>
  <c r="O565" i="8"/>
  <c r="O566" i="8"/>
  <c r="O567" i="8"/>
  <c r="O568" i="8"/>
  <c r="O569" i="8"/>
  <c r="O570" i="8"/>
  <c r="O571" i="8"/>
  <c r="O572" i="8"/>
  <c r="O573" i="8"/>
  <c r="O574" i="8"/>
  <c r="O575" i="8"/>
  <c r="O576" i="8"/>
  <c r="O577" i="8"/>
  <c r="O578" i="8"/>
  <c r="O579" i="8"/>
  <c r="O580" i="8"/>
  <c r="O581" i="8"/>
  <c r="O582" i="8"/>
  <c r="O583" i="8"/>
  <c r="O584" i="8"/>
  <c r="O585" i="8"/>
  <c r="O586" i="8"/>
  <c r="O587" i="8"/>
  <c r="O588" i="8"/>
  <c r="O589" i="8"/>
  <c r="O590" i="8"/>
  <c r="O591" i="8"/>
  <c r="O592" i="8"/>
  <c r="O593" i="8"/>
  <c r="O594" i="8"/>
  <c r="O595" i="8"/>
  <c r="O596" i="8"/>
  <c r="O597" i="8"/>
  <c r="O598" i="8"/>
  <c r="O599" i="8"/>
  <c r="O600" i="8"/>
  <c r="O601" i="8"/>
  <c r="O602" i="8"/>
  <c r="O603" i="8"/>
  <c r="O604" i="8"/>
  <c r="O605" i="8"/>
  <c r="O606" i="8"/>
  <c r="O607" i="8"/>
  <c r="O608" i="8"/>
  <c r="O609" i="8"/>
  <c r="O610" i="8"/>
  <c r="O611" i="8"/>
  <c r="O612" i="8"/>
  <c r="O613" i="8"/>
  <c r="O614" i="8"/>
  <c r="O615" i="8"/>
  <c r="O616" i="8"/>
  <c r="O617" i="8"/>
  <c r="O618" i="8"/>
  <c r="O619" i="8"/>
  <c r="O620" i="8"/>
  <c r="O621" i="8"/>
  <c r="O622" i="8"/>
  <c r="O623" i="8"/>
  <c r="O624" i="8"/>
  <c r="O625" i="8"/>
  <c r="O626" i="8"/>
  <c r="O627" i="8"/>
  <c r="O628" i="8"/>
  <c r="O629" i="8"/>
  <c r="O630" i="8"/>
  <c r="O631" i="8"/>
  <c r="O632" i="8"/>
  <c r="O633" i="8"/>
  <c r="O634" i="8"/>
  <c r="O635" i="8"/>
  <c r="O636" i="8"/>
  <c r="O637" i="8"/>
  <c r="O638" i="8"/>
  <c r="O639" i="8"/>
  <c r="O640" i="8"/>
  <c r="O641" i="8"/>
  <c r="O642" i="8"/>
  <c r="O643" i="8"/>
  <c r="O644" i="8"/>
  <c r="O645" i="8"/>
  <c r="O646" i="8"/>
  <c r="O647" i="8"/>
  <c r="O648" i="8"/>
  <c r="O649" i="8"/>
  <c r="O650" i="8"/>
  <c r="O651" i="8"/>
  <c r="O652" i="8"/>
  <c r="O653" i="8"/>
  <c r="O654" i="8"/>
  <c r="O655" i="8"/>
  <c r="O656" i="8"/>
  <c r="O657" i="8"/>
  <c r="O658" i="8"/>
  <c r="O659" i="8"/>
  <c r="O660" i="8"/>
  <c r="O661" i="8"/>
  <c r="O662" i="8"/>
  <c r="O663" i="8"/>
  <c r="O664" i="8"/>
  <c r="O665" i="8"/>
  <c r="O666" i="8"/>
  <c r="O667" i="8"/>
  <c r="O668" i="8"/>
  <c r="O669" i="8"/>
  <c r="O670" i="8"/>
  <c r="O671" i="8"/>
  <c r="O672" i="8"/>
  <c r="O673" i="8"/>
  <c r="O674" i="8"/>
  <c r="O675" i="8"/>
  <c r="O676" i="8"/>
  <c r="O677" i="8"/>
  <c r="O678" i="8"/>
  <c r="O679" i="8"/>
  <c r="O680" i="8"/>
  <c r="O681" i="8"/>
  <c r="O682" i="8"/>
  <c r="O683" i="8"/>
  <c r="O684" i="8"/>
  <c r="O685" i="8"/>
  <c r="O686" i="8"/>
  <c r="O687" i="8"/>
  <c r="O688" i="8"/>
  <c r="O689" i="8"/>
  <c r="O690" i="8"/>
  <c r="O691" i="8"/>
  <c r="O692" i="8"/>
  <c r="O693" i="8"/>
  <c r="O694" i="8"/>
  <c r="O695" i="8"/>
  <c r="O696" i="8"/>
  <c r="O697" i="8"/>
  <c r="O698" i="8"/>
  <c r="O699" i="8"/>
  <c r="O700" i="8"/>
  <c r="O701" i="8"/>
  <c r="O702" i="8"/>
  <c r="O703" i="8"/>
  <c r="O704" i="8"/>
  <c r="O705" i="8"/>
  <c r="O706" i="8"/>
  <c r="O707" i="8"/>
  <c r="O708" i="8"/>
  <c r="O709" i="8"/>
  <c r="O710" i="8"/>
  <c r="O711" i="8"/>
  <c r="O712" i="8"/>
  <c r="O713" i="8"/>
  <c r="O714" i="8"/>
  <c r="O715" i="8"/>
  <c r="O716" i="8"/>
  <c r="O717" i="8"/>
  <c r="O718" i="8"/>
  <c r="O719" i="8"/>
  <c r="O720" i="8"/>
  <c r="O721" i="8"/>
  <c r="O722" i="8"/>
  <c r="O723" i="8"/>
  <c r="O724" i="8"/>
  <c r="O725" i="8"/>
  <c r="O726" i="8"/>
  <c r="O727" i="8"/>
  <c r="O728" i="8"/>
  <c r="O729" i="8"/>
  <c r="O730" i="8"/>
  <c r="O731" i="8"/>
  <c r="O732" i="8"/>
  <c r="O733" i="8"/>
  <c r="O734" i="8"/>
  <c r="O735" i="8"/>
  <c r="O736" i="8"/>
  <c r="O737" i="8"/>
  <c r="O738" i="8"/>
  <c r="O739" i="8"/>
  <c r="O740" i="8"/>
  <c r="O741" i="8"/>
  <c r="O742" i="8"/>
  <c r="O743" i="8"/>
  <c r="O744" i="8"/>
  <c r="O745" i="8"/>
  <c r="O746" i="8"/>
  <c r="O747" i="8"/>
  <c r="O748" i="8"/>
  <c r="O749" i="8"/>
  <c r="O750" i="8"/>
  <c r="O751" i="8"/>
  <c r="O752" i="8"/>
  <c r="O753" i="8"/>
  <c r="O754" i="8"/>
  <c r="O755" i="8"/>
  <c r="O756" i="8"/>
  <c r="O757" i="8"/>
  <c r="O758" i="8"/>
  <c r="O759" i="8"/>
  <c r="O760" i="8"/>
  <c r="O761" i="8"/>
  <c r="O762" i="8"/>
  <c r="O763" i="8"/>
  <c r="O764" i="8"/>
  <c r="O765" i="8"/>
  <c r="O766" i="8"/>
  <c r="O767" i="8"/>
  <c r="O768" i="8"/>
  <c r="O769" i="8"/>
  <c r="O770" i="8"/>
  <c r="O771" i="8"/>
  <c r="O772" i="8"/>
  <c r="O773" i="8"/>
  <c r="O774" i="8"/>
  <c r="O775" i="8"/>
  <c r="O776" i="8"/>
  <c r="O777" i="8"/>
  <c r="O778" i="8"/>
  <c r="O779" i="8"/>
  <c r="O780" i="8"/>
  <c r="O781" i="8"/>
  <c r="O782" i="8"/>
  <c r="O783" i="8"/>
  <c r="O784" i="8"/>
  <c r="O785" i="8"/>
  <c r="O786" i="8"/>
  <c r="O787" i="8"/>
  <c r="O788" i="8"/>
  <c r="O789" i="8"/>
  <c r="O790" i="8"/>
  <c r="O791" i="8"/>
  <c r="O792" i="8"/>
  <c r="O793" i="8"/>
  <c r="O794" i="8"/>
  <c r="O795" i="8"/>
  <c r="O796" i="8"/>
  <c r="O797" i="8"/>
  <c r="O798" i="8"/>
  <c r="O799" i="8"/>
  <c r="O800" i="8"/>
  <c r="O801" i="8"/>
  <c r="O802" i="8"/>
  <c r="O803" i="8"/>
  <c r="O804" i="8"/>
  <c r="O805" i="8"/>
  <c r="O806" i="8"/>
  <c r="O807" i="8"/>
  <c r="O808" i="8"/>
  <c r="O809" i="8"/>
  <c r="O810" i="8"/>
  <c r="O811" i="8"/>
  <c r="O812" i="8"/>
  <c r="O813" i="8"/>
  <c r="O814" i="8"/>
  <c r="O815" i="8"/>
  <c r="O816" i="8"/>
  <c r="O817" i="8"/>
  <c r="O818" i="8"/>
  <c r="O819" i="8"/>
  <c r="O820" i="8"/>
  <c r="O821" i="8"/>
  <c r="O822" i="8"/>
  <c r="O823" i="8"/>
  <c r="O824" i="8"/>
  <c r="O825" i="8"/>
  <c r="O826" i="8"/>
  <c r="O827" i="8"/>
  <c r="O828" i="8"/>
  <c r="O829" i="8"/>
  <c r="O830" i="8"/>
  <c r="O831" i="8"/>
  <c r="O832" i="8"/>
  <c r="O833" i="8"/>
  <c r="O834" i="8"/>
  <c r="O835" i="8"/>
  <c r="O836" i="8"/>
  <c r="O837" i="8"/>
  <c r="O838" i="8"/>
  <c r="O839" i="8"/>
  <c r="O840" i="8"/>
  <c r="O841" i="8"/>
  <c r="O842" i="8"/>
  <c r="O843" i="8"/>
  <c r="O844" i="8"/>
  <c r="O845" i="8"/>
  <c r="O846" i="8"/>
  <c r="O847" i="8"/>
  <c r="O848" i="8"/>
  <c r="O849" i="8"/>
  <c r="O850" i="8"/>
  <c r="O851" i="8"/>
  <c r="O852" i="8"/>
  <c r="O853" i="8"/>
  <c r="O854" i="8"/>
  <c r="O855" i="8"/>
  <c r="O856" i="8"/>
  <c r="O857" i="8"/>
  <c r="O858" i="8"/>
  <c r="O859" i="8"/>
  <c r="O860" i="8"/>
  <c r="O861" i="8"/>
  <c r="O862" i="8"/>
  <c r="O863" i="8"/>
  <c r="O864" i="8"/>
  <c r="O865" i="8"/>
  <c r="O866" i="8"/>
  <c r="O867" i="8"/>
  <c r="O868" i="8"/>
  <c r="O869" i="8"/>
  <c r="O870" i="8"/>
  <c r="O871" i="8"/>
  <c r="O872" i="8"/>
  <c r="O873" i="8"/>
  <c r="O874" i="8"/>
  <c r="O875" i="8"/>
  <c r="O876" i="8"/>
  <c r="O877" i="8"/>
  <c r="O878" i="8"/>
  <c r="O879" i="8"/>
  <c r="O880" i="8"/>
  <c r="O881" i="8"/>
  <c r="O882" i="8"/>
  <c r="O883" i="8"/>
  <c r="O884" i="8"/>
  <c r="O885" i="8"/>
  <c r="O886" i="8"/>
  <c r="O887" i="8"/>
  <c r="O888" i="8"/>
  <c r="O889" i="8"/>
  <c r="O890" i="8"/>
  <c r="O891" i="8"/>
  <c r="O892" i="8"/>
  <c r="O893" i="8"/>
  <c r="O894" i="8"/>
  <c r="O895" i="8"/>
  <c r="O896" i="8"/>
  <c r="O897" i="8"/>
  <c r="O898" i="8"/>
  <c r="O899" i="8"/>
  <c r="O900" i="8"/>
  <c r="O901" i="8"/>
  <c r="O902" i="8"/>
  <c r="O903" i="8"/>
  <c r="O904" i="8"/>
  <c r="O905" i="8"/>
  <c r="O906" i="8"/>
  <c r="O907" i="8"/>
  <c r="O908" i="8"/>
  <c r="O909" i="8"/>
  <c r="O910" i="8"/>
  <c r="O911" i="8"/>
  <c r="O912" i="8"/>
  <c r="O913" i="8"/>
  <c r="O914" i="8"/>
  <c r="O915" i="8"/>
  <c r="O916" i="8"/>
  <c r="O917" i="8"/>
  <c r="O918" i="8"/>
  <c r="O919" i="8"/>
  <c r="O920" i="8"/>
  <c r="O921" i="8"/>
  <c r="O922" i="8"/>
  <c r="O923" i="8"/>
  <c r="O924" i="8"/>
  <c r="O925" i="8"/>
  <c r="O926" i="8"/>
  <c r="O927" i="8"/>
  <c r="O928" i="8"/>
  <c r="O929" i="8"/>
  <c r="O930" i="8"/>
  <c r="O931" i="8"/>
  <c r="O933" i="8"/>
  <c r="O934" i="8"/>
  <c r="O935" i="8"/>
  <c r="O936" i="8"/>
  <c r="O937" i="8"/>
  <c r="O938" i="8"/>
  <c r="O939" i="8"/>
  <c r="O940" i="8"/>
  <c r="O941" i="8"/>
  <c r="O942" i="8"/>
  <c r="O943" i="8"/>
  <c r="O944" i="8"/>
  <c r="O945" i="8"/>
  <c r="O946" i="8"/>
  <c r="O947" i="8"/>
  <c r="O948" i="8"/>
  <c r="O949" i="8"/>
  <c r="O950" i="8"/>
  <c r="O951" i="8"/>
  <c r="O952" i="8"/>
  <c r="O953" i="8"/>
  <c r="O954" i="8"/>
  <c r="O955" i="8"/>
  <c r="O956" i="8"/>
  <c r="O957" i="8"/>
  <c r="O958" i="8"/>
  <c r="O959" i="8"/>
  <c r="O960" i="8"/>
  <c r="O961" i="8"/>
  <c r="O962" i="8"/>
  <c r="O963" i="8"/>
  <c r="O964" i="8"/>
  <c r="O965" i="8"/>
  <c r="O966" i="8"/>
  <c r="O967" i="8"/>
  <c r="O968" i="8"/>
  <c r="O969" i="8"/>
  <c r="O970" i="8"/>
  <c r="O971" i="8"/>
  <c r="O972" i="8"/>
  <c r="O973" i="8"/>
  <c r="O974" i="8"/>
  <c r="O975" i="8"/>
  <c r="O976" i="8"/>
  <c r="O977" i="8"/>
  <c r="O978" i="8"/>
  <c r="O979" i="8"/>
  <c r="O980" i="8"/>
  <c r="O981" i="8"/>
  <c r="O982" i="8"/>
  <c r="O983" i="8"/>
  <c r="O984" i="8"/>
  <c r="O985" i="8"/>
  <c r="O986" i="8"/>
  <c r="O987" i="8"/>
  <c r="O988" i="8"/>
  <c r="O989" i="8"/>
  <c r="O990" i="8"/>
  <c r="O991" i="8"/>
  <c r="O992" i="8"/>
  <c r="O993" i="8"/>
  <c r="O994" i="8"/>
  <c r="O995" i="8"/>
  <c r="O996" i="8"/>
  <c r="O997" i="8"/>
  <c r="O998" i="8"/>
  <c r="O999" i="8"/>
  <c r="O1000" i="8"/>
  <c r="O1001" i="8"/>
  <c r="O1002" i="8"/>
  <c r="O1003" i="8"/>
  <c r="O1004" i="8"/>
  <c r="O1005" i="8"/>
  <c r="O1006" i="8"/>
  <c r="O1007" i="8"/>
  <c r="O1008" i="8"/>
  <c r="O1009" i="8"/>
  <c r="O1010" i="8"/>
  <c r="O1011" i="8"/>
  <c r="O1012" i="8"/>
  <c r="O1013" i="8"/>
  <c r="O1014" i="8"/>
  <c r="O1015" i="8"/>
  <c r="O1016" i="8"/>
  <c r="O1017" i="8"/>
  <c r="O1018" i="8"/>
  <c r="O1019" i="8"/>
  <c r="O1020" i="8"/>
  <c r="O1021" i="8"/>
  <c r="O1022" i="8"/>
  <c r="O1023" i="8"/>
  <c r="O1024" i="8"/>
  <c r="O1025" i="8"/>
  <c r="O1026" i="8"/>
  <c r="O1027" i="8"/>
  <c r="O1028" i="8"/>
  <c r="O1029" i="8"/>
  <c r="O1030" i="8"/>
  <c r="O1031" i="8"/>
  <c r="O1032" i="8"/>
  <c r="O1033" i="8"/>
  <c r="O1034" i="8"/>
  <c r="O1035" i="8"/>
  <c r="O1036" i="8"/>
  <c r="O1037" i="8"/>
  <c r="O1038" i="8"/>
  <c r="O1039" i="8"/>
  <c r="O1040" i="8"/>
  <c r="O1041" i="8"/>
  <c r="O1042" i="8"/>
  <c r="O1043" i="8"/>
  <c r="O1044" i="8"/>
  <c r="O1045" i="8"/>
  <c r="O1046" i="8"/>
  <c r="O1047" i="8"/>
  <c r="O1048" i="8"/>
  <c r="O1049" i="8"/>
  <c r="O1050" i="8"/>
  <c r="O1051" i="8"/>
  <c r="O1052" i="8"/>
  <c r="O1053" i="8"/>
  <c r="O1054" i="8"/>
  <c r="O1055" i="8"/>
  <c r="O1056" i="8"/>
  <c r="O1057" i="8"/>
  <c r="O1058" i="8"/>
  <c r="O1059" i="8"/>
  <c r="O1060" i="8"/>
  <c r="O1061" i="8"/>
  <c r="O1062" i="8"/>
  <c r="O1063" i="8"/>
  <c r="O1064" i="8"/>
  <c r="O1065" i="8"/>
  <c r="O1066" i="8"/>
  <c r="O1067" i="8"/>
  <c r="O1068" i="8"/>
  <c r="O1069" i="8"/>
  <c r="O1070" i="8"/>
  <c r="O1071" i="8"/>
  <c r="O1072" i="8"/>
  <c r="O1073" i="8"/>
  <c r="O1074" i="8"/>
  <c r="O1075" i="8"/>
  <c r="O1076" i="8"/>
  <c r="O1077" i="8"/>
  <c r="O1078" i="8"/>
  <c r="O1079" i="8"/>
  <c r="O1080" i="8"/>
  <c r="O1081" i="8"/>
  <c r="O1082" i="8"/>
  <c r="O1083" i="8"/>
  <c r="O1084" i="8"/>
  <c r="O1085" i="8"/>
  <c r="O1086" i="8"/>
  <c r="O1087" i="8"/>
  <c r="O1088" i="8"/>
  <c r="O1089" i="8"/>
  <c r="O1090" i="8"/>
  <c r="O1091" i="8"/>
  <c r="O1092" i="8"/>
  <c r="O1093" i="8"/>
  <c r="O1094" i="8"/>
  <c r="O1095" i="8"/>
  <c r="O1096" i="8"/>
  <c r="O1097" i="8"/>
  <c r="O1098" i="8"/>
  <c r="O1099" i="8"/>
  <c r="O1100" i="8"/>
  <c r="O1101" i="8"/>
  <c r="O1102" i="8"/>
  <c r="O1103" i="8"/>
  <c r="O1104" i="8"/>
  <c r="O1105" i="8"/>
  <c r="O1106" i="8"/>
  <c r="O1107" i="8"/>
  <c r="O1108" i="8"/>
  <c r="O1109" i="8"/>
  <c r="O1110" i="8"/>
  <c r="O1111" i="8"/>
  <c r="O1112" i="8"/>
  <c r="O1113" i="8"/>
  <c r="O1114" i="8"/>
  <c r="O1115" i="8"/>
  <c r="O1116" i="8"/>
  <c r="O1117" i="8"/>
  <c r="O1118" i="8"/>
  <c r="O1119" i="8"/>
  <c r="O1120" i="8"/>
  <c r="O1121" i="8"/>
  <c r="O1122" i="8"/>
  <c r="O1123" i="8"/>
  <c r="O1124" i="8"/>
  <c r="O1125" i="8"/>
  <c r="O1126" i="8"/>
  <c r="O1127" i="8"/>
  <c r="O1128" i="8"/>
  <c r="O1129" i="8"/>
  <c r="O1130" i="8"/>
  <c r="O1131" i="8"/>
  <c r="O1132" i="8"/>
  <c r="O1133" i="8"/>
  <c r="O1134" i="8"/>
  <c r="O1135" i="8"/>
  <c r="O1136" i="8"/>
  <c r="O1137" i="8"/>
  <c r="O1138" i="8"/>
  <c r="O1139" i="8"/>
  <c r="O1140" i="8"/>
  <c r="O1141" i="8"/>
  <c r="O1142" i="8"/>
  <c r="O1143" i="8"/>
  <c r="O1144" i="8"/>
  <c r="O1145" i="8"/>
  <c r="O1146" i="8"/>
  <c r="O1147" i="8"/>
  <c r="O1148" i="8"/>
  <c r="O1149" i="8"/>
  <c r="O1150" i="8"/>
  <c r="O1151" i="8"/>
  <c r="O1152" i="8"/>
  <c r="O1153" i="8"/>
  <c r="O1154" i="8"/>
  <c r="O1155" i="8"/>
  <c r="O1156" i="8"/>
  <c r="O1157" i="8"/>
  <c r="O1158" i="8"/>
  <c r="O1159" i="8"/>
  <c r="O1160" i="8"/>
  <c r="O1161" i="8"/>
  <c r="O1162" i="8"/>
  <c r="O1163" i="8"/>
  <c r="O1164" i="8"/>
  <c r="O1165" i="8"/>
  <c r="O1166" i="8"/>
  <c r="O1167" i="8"/>
  <c r="O1168" i="8"/>
  <c r="O1169" i="8"/>
  <c r="O1170" i="8"/>
  <c r="O1171" i="8"/>
  <c r="O1172" i="8"/>
  <c r="O1173" i="8"/>
  <c r="O1174" i="8"/>
  <c r="O1175" i="8"/>
  <c r="O1176" i="8"/>
  <c r="O1177" i="8"/>
  <c r="O1178" i="8"/>
  <c r="O1179" i="8"/>
  <c r="O1180" i="8"/>
  <c r="O1181" i="8"/>
  <c r="O1182" i="8"/>
  <c r="O1183" i="8"/>
  <c r="O1184" i="8"/>
  <c r="O1185" i="8"/>
  <c r="O1186" i="8"/>
  <c r="O1187" i="8"/>
  <c r="O1188" i="8"/>
  <c r="O1189" i="8"/>
  <c r="O1190" i="8"/>
  <c r="O1191" i="8"/>
  <c r="O1192" i="8"/>
  <c r="O1193" i="8"/>
  <c r="O1194" i="8"/>
  <c r="O1195" i="8"/>
  <c r="O1196" i="8"/>
  <c r="O1197" i="8"/>
  <c r="O1198" i="8"/>
  <c r="O1199" i="8"/>
  <c r="O1200" i="8"/>
  <c r="O1201" i="8"/>
  <c r="O1202" i="8"/>
  <c r="O1203" i="8"/>
  <c r="O1204" i="8"/>
  <c r="O1205" i="8"/>
  <c r="O1206" i="8"/>
  <c r="O1207" i="8"/>
  <c r="O1208" i="8"/>
  <c r="O1209" i="8"/>
  <c r="O1210" i="8"/>
  <c r="O1211" i="8"/>
  <c r="O1212" i="8"/>
  <c r="O1213" i="8"/>
  <c r="O1214" i="8"/>
  <c r="O1215" i="8"/>
  <c r="O1216" i="8"/>
  <c r="O1217" i="8"/>
  <c r="O1218" i="8"/>
  <c r="O1219" i="8"/>
  <c r="O1220" i="8"/>
  <c r="O1221" i="8"/>
  <c r="O1222" i="8"/>
  <c r="O1223" i="8"/>
  <c r="O1224" i="8"/>
  <c r="O1225" i="8"/>
  <c r="O1226" i="8"/>
  <c r="O1227" i="8"/>
  <c r="O1228" i="8"/>
  <c r="O1229" i="8"/>
  <c r="O1230" i="8"/>
  <c r="O1231" i="8"/>
  <c r="O1232" i="8"/>
  <c r="O1233" i="8"/>
  <c r="O1234" i="8"/>
  <c r="O1235" i="8"/>
  <c r="O1236" i="8"/>
  <c r="O1237" i="8"/>
  <c r="O1238" i="8"/>
  <c r="O1239" i="8"/>
  <c r="O1240" i="8"/>
  <c r="O1241" i="8"/>
  <c r="O1242" i="8"/>
  <c r="O1243" i="8"/>
  <c r="O1244" i="8"/>
  <c r="O1245" i="8"/>
  <c r="O1246" i="8"/>
  <c r="O1247" i="8"/>
  <c r="O1248" i="8"/>
  <c r="O1249" i="8"/>
  <c r="O1250" i="8"/>
  <c r="O1251" i="8"/>
  <c r="O1252" i="8"/>
  <c r="O1253" i="8"/>
  <c r="O1254" i="8"/>
  <c r="O1255" i="8"/>
  <c r="O1256" i="8"/>
  <c r="O1257" i="8"/>
  <c r="O1258" i="8"/>
  <c r="O1259" i="8"/>
  <c r="O1260" i="8"/>
  <c r="O1261" i="8"/>
  <c r="O1262" i="8"/>
  <c r="O1263" i="8"/>
  <c r="O1264" i="8"/>
  <c r="O1265" i="8"/>
  <c r="O1266" i="8"/>
  <c r="O1267" i="8"/>
  <c r="O1268" i="8"/>
  <c r="O1269" i="8"/>
  <c r="O1270" i="8"/>
  <c r="O1271" i="8"/>
  <c r="O1272" i="8"/>
  <c r="O1273" i="8"/>
  <c r="O1274" i="8"/>
  <c r="O1275" i="8"/>
  <c r="O1276" i="8"/>
  <c r="O1277" i="8"/>
  <c r="O1278" i="8"/>
  <c r="O1279" i="8"/>
  <c r="O1280" i="8"/>
  <c r="O1281" i="8"/>
  <c r="O1282" i="8"/>
  <c r="O1283" i="8"/>
  <c r="O1284" i="8"/>
  <c r="O1285" i="8"/>
  <c r="O1286" i="8"/>
  <c r="O1287" i="8"/>
  <c r="O1288" i="8"/>
  <c r="O1289" i="8"/>
  <c r="O1290" i="8"/>
  <c r="O1291" i="8"/>
  <c r="O1292" i="8"/>
  <c r="O1293" i="8"/>
  <c r="O1294" i="8"/>
  <c r="O1295" i="8"/>
  <c r="O1296" i="8"/>
  <c r="O1297" i="8"/>
  <c r="O1298" i="8"/>
  <c r="O1299" i="8"/>
  <c r="O1300" i="8"/>
  <c r="O1301" i="8"/>
  <c r="O1302" i="8"/>
  <c r="O1303" i="8"/>
  <c r="O1304" i="8"/>
  <c r="O1305" i="8"/>
  <c r="O1306" i="8"/>
  <c r="O1307" i="8"/>
  <c r="O1308" i="8"/>
  <c r="O1309" i="8"/>
  <c r="O1310" i="8"/>
  <c r="O1311" i="8"/>
  <c r="O1312" i="8"/>
  <c r="O1313" i="8"/>
  <c r="O1314" i="8"/>
  <c r="O1315" i="8"/>
  <c r="O1316" i="8"/>
  <c r="O1317" i="8"/>
  <c r="O1318" i="8"/>
  <c r="O1319" i="8"/>
  <c r="O1320" i="8"/>
  <c r="O1321" i="8"/>
  <c r="O1322" i="8"/>
  <c r="O1323" i="8"/>
  <c r="O1324" i="8"/>
  <c r="O1325" i="8"/>
  <c r="O1326" i="8"/>
  <c r="O1327" i="8"/>
  <c r="O1328" i="8"/>
  <c r="O1329" i="8"/>
  <c r="O1330" i="8"/>
  <c r="O1331" i="8"/>
  <c r="O1332" i="8"/>
  <c r="O1333" i="8"/>
  <c r="O1334" i="8"/>
  <c r="O1335" i="8"/>
  <c r="O1336" i="8"/>
  <c r="O1337" i="8"/>
  <c r="O1338" i="8"/>
  <c r="O1339" i="8"/>
  <c r="O1340" i="8"/>
  <c r="O1341" i="8"/>
  <c r="O1342" i="8"/>
  <c r="O1343" i="8"/>
  <c r="O1344" i="8"/>
  <c r="O1345" i="8"/>
  <c r="O1346" i="8"/>
  <c r="O1347" i="8"/>
  <c r="O1348" i="8"/>
  <c r="O1349" i="8"/>
  <c r="O1350" i="8"/>
  <c r="O1351" i="8"/>
  <c r="O1352" i="8"/>
  <c r="O1353" i="8"/>
  <c r="O1354" i="8"/>
  <c r="O1355" i="8"/>
  <c r="O1356" i="8"/>
  <c r="O1357" i="8"/>
  <c r="O1358" i="8"/>
  <c r="O1359" i="8"/>
  <c r="O1360" i="8"/>
  <c r="O1361" i="8"/>
  <c r="O1362" i="8"/>
  <c r="O1363" i="8"/>
  <c r="O1364" i="8"/>
  <c r="O1365" i="8"/>
  <c r="O1366" i="8"/>
  <c r="O1367" i="8"/>
  <c r="O1368" i="8"/>
  <c r="O1369" i="8"/>
  <c r="O1370" i="8"/>
  <c r="O1371" i="8"/>
  <c r="O1372" i="8"/>
  <c r="O1373" i="8"/>
  <c r="O1374" i="8"/>
  <c r="O1375" i="8"/>
  <c r="O1376" i="8"/>
  <c r="O1377" i="8"/>
  <c r="O1378" i="8"/>
  <c r="O1379" i="8"/>
  <c r="O1380" i="8"/>
  <c r="O1381" i="8"/>
  <c r="O1382" i="8"/>
  <c r="O1383" i="8"/>
  <c r="O1384" i="8"/>
  <c r="O1385" i="8"/>
  <c r="O1386" i="8"/>
  <c r="O1387" i="8"/>
  <c r="O1388" i="8"/>
  <c r="O1389" i="8"/>
  <c r="O1390" i="8"/>
  <c r="O1391" i="8"/>
  <c r="O1392" i="8"/>
  <c r="O1393" i="8"/>
  <c r="O1394" i="8"/>
  <c r="O1395" i="8"/>
  <c r="O1396" i="8"/>
  <c r="O1397" i="8"/>
  <c r="O1398" i="8"/>
  <c r="O1399" i="8"/>
  <c r="O1400" i="8"/>
  <c r="O1401" i="8"/>
  <c r="O1402" i="8"/>
  <c r="O1403" i="8"/>
  <c r="O1404" i="8"/>
  <c r="O1405" i="8"/>
  <c r="O1406" i="8"/>
  <c r="O1407" i="8"/>
  <c r="O1408" i="8"/>
  <c r="O1409" i="8"/>
  <c r="O1410" i="8"/>
  <c r="O1411" i="8"/>
  <c r="O1412" i="8"/>
  <c r="O1413" i="8"/>
  <c r="O1414" i="8"/>
  <c r="O1415" i="8"/>
  <c r="O1416" i="8"/>
  <c r="O1417" i="8"/>
  <c r="O1418" i="8"/>
  <c r="O1419" i="8"/>
  <c r="O1420" i="8"/>
  <c r="O1421" i="8"/>
  <c r="O1422" i="8"/>
  <c r="O1423" i="8"/>
  <c r="O1424" i="8"/>
  <c r="O1425" i="8"/>
  <c r="O1426" i="8"/>
  <c r="O1427" i="8"/>
  <c r="O1428" i="8"/>
  <c r="O1429" i="8"/>
  <c r="O1430" i="8"/>
  <c r="O1431" i="8"/>
  <c r="O1432" i="8"/>
  <c r="O1433" i="8"/>
  <c r="O1434" i="8"/>
  <c r="O1435" i="8"/>
  <c r="O1436" i="8"/>
  <c r="O1437" i="8"/>
  <c r="O1438" i="8"/>
  <c r="O1439" i="8"/>
  <c r="O1440" i="8"/>
  <c r="O1441" i="8"/>
  <c r="O1442" i="8"/>
  <c r="O1443" i="8"/>
  <c r="O1444" i="8"/>
  <c r="O1445" i="8"/>
  <c r="O1446" i="8"/>
  <c r="O1447" i="8"/>
  <c r="O1448" i="8"/>
  <c r="O1449" i="8"/>
  <c r="O1450" i="8"/>
  <c r="O1451" i="8"/>
  <c r="O1452" i="8"/>
  <c r="O1453" i="8"/>
  <c r="O1454" i="8"/>
  <c r="O1455" i="8"/>
  <c r="O1456" i="8"/>
  <c r="O1457" i="8"/>
  <c r="O1458" i="8"/>
  <c r="O1459" i="8"/>
  <c r="O1460" i="8"/>
  <c r="O1461" i="8"/>
  <c r="O1462" i="8"/>
  <c r="O1463" i="8"/>
  <c r="O1464" i="8"/>
  <c r="O1465" i="8"/>
  <c r="O1466" i="8"/>
  <c r="O1467" i="8"/>
  <c r="O1468" i="8"/>
  <c r="O1469" i="8"/>
  <c r="O1470" i="8"/>
  <c r="O1471" i="8"/>
  <c r="O1472" i="8"/>
  <c r="O1473" i="8"/>
  <c r="O1474" i="8"/>
  <c r="O1475" i="8"/>
  <c r="O1476" i="8"/>
  <c r="O1477" i="8"/>
  <c r="O1478" i="8"/>
  <c r="O1479" i="8"/>
  <c r="O1480" i="8"/>
  <c r="O1481" i="8"/>
  <c r="O1482" i="8"/>
  <c r="O1483" i="8"/>
  <c r="O1484" i="8"/>
  <c r="O1485" i="8"/>
  <c r="O1486" i="8"/>
  <c r="O1487" i="8"/>
  <c r="O1488" i="8"/>
  <c r="O1489" i="8"/>
  <c r="O1490" i="8"/>
  <c r="O1491" i="8"/>
  <c r="O1492" i="8"/>
  <c r="O1493" i="8"/>
  <c r="O1494" i="8"/>
  <c r="O1495" i="8"/>
  <c r="O1496" i="8"/>
  <c r="O1497" i="8"/>
  <c r="O1498" i="8"/>
  <c r="O1499" i="8"/>
  <c r="O1500" i="8"/>
  <c r="O1501" i="8"/>
  <c r="O1502" i="8"/>
  <c r="O1503" i="8"/>
  <c r="O1504" i="8"/>
  <c r="O1505" i="8"/>
  <c r="O1506" i="8"/>
  <c r="O1507" i="8"/>
  <c r="O1508" i="8"/>
  <c r="O1509" i="8"/>
  <c r="O1510" i="8"/>
  <c r="O1511" i="8"/>
  <c r="O1512" i="8"/>
  <c r="O1513" i="8"/>
  <c r="O1514" i="8"/>
  <c r="O1515" i="8"/>
  <c r="O1516" i="8"/>
  <c r="O1517" i="8"/>
  <c r="O1518" i="8"/>
  <c r="O1519" i="8"/>
  <c r="O1520" i="8"/>
  <c r="O1521" i="8"/>
  <c r="O1522" i="8"/>
  <c r="O1523" i="8"/>
  <c r="O1524" i="8"/>
  <c r="O1525" i="8"/>
  <c r="O1526" i="8"/>
  <c r="O1527" i="8"/>
  <c r="O1528" i="8"/>
  <c r="O1529" i="8"/>
  <c r="O1530" i="8"/>
  <c r="O1531" i="8"/>
  <c r="O1532" i="8"/>
  <c r="O1533" i="8"/>
  <c r="O1534" i="8"/>
  <c r="O1535" i="8"/>
  <c r="O1536" i="8"/>
  <c r="O1537" i="8"/>
  <c r="O1538" i="8"/>
  <c r="O1539" i="8"/>
  <c r="O1540" i="8"/>
  <c r="O1541" i="8"/>
  <c r="O1542" i="8"/>
  <c r="O1543" i="8"/>
  <c r="O1544" i="8"/>
  <c r="O1545" i="8"/>
  <c r="O1546" i="8"/>
  <c r="O1547" i="8"/>
  <c r="O1548" i="8"/>
  <c r="O1549" i="8"/>
  <c r="O1550" i="8"/>
  <c r="O1551" i="8"/>
  <c r="O1552" i="8"/>
  <c r="O1553" i="8"/>
  <c r="O1554" i="8"/>
  <c r="O1555" i="8"/>
  <c r="O1556" i="8"/>
  <c r="O1557" i="8"/>
  <c r="O1558" i="8"/>
  <c r="O1559" i="8"/>
  <c r="O1560" i="8"/>
  <c r="O1561" i="8"/>
  <c r="O1562" i="8"/>
  <c r="O1563" i="8"/>
  <c r="O1564" i="8"/>
  <c r="O1565" i="8"/>
  <c r="O1566" i="8"/>
  <c r="O1567" i="8"/>
  <c r="O1568" i="8"/>
  <c r="O1569" i="8"/>
  <c r="O1570" i="8"/>
  <c r="O1571" i="8"/>
  <c r="O1572" i="8"/>
  <c r="O1573" i="8"/>
  <c r="O1574" i="8"/>
  <c r="O1575" i="8"/>
  <c r="O1576" i="8"/>
  <c r="O1577" i="8"/>
  <c r="O1578" i="8"/>
  <c r="O1579" i="8"/>
  <c r="O1580" i="8"/>
  <c r="O1581" i="8"/>
  <c r="O1582" i="8"/>
  <c r="O1583" i="8"/>
  <c r="O1584" i="8"/>
  <c r="O1585" i="8"/>
  <c r="O1586" i="8"/>
  <c r="O1587" i="8"/>
  <c r="O1588" i="8"/>
  <c r="O1589" i="8"/>
  <c r="O1590" i="8"/>
  <c r="O1591" i="8"/>
  <c r="O1592" i="8"/>
  <c r="O1593" i="8"/>
  <c r="O1594" i="8"/>
  <c r="O1595" i="8"/>
  <c r="O1596" i="8"/>
  <c r="O1597" i="8"/>
  <c r="O1598" i="8"/>
  <c r="O1599" i="8"/>
  <c r="O1600" i="8"/>
  <c r="O1601" i="8"/>
  <c r="O1602" i="8"/>
  <c r="O1603" i="8"/>
  <c r="O1604" i="8"/>
  <c r="O1605" i="8"/>
  <c r="O1606" i="8"/>
  <c r="O1607" i="8"/>
  <c r="O1608" i="8"/>
  <c r="O1609" i="8"/>
  <c r="O1610" i="8"/>
  <c r="O1611" i="8"/>
  <c r="O1612" i="8"/>
  <c r="O1613" i="8"/>
  <c r="O1614" i="8"/>
  <c r="O1615" i="8"/>
  <c r="O1616" i="8"/>
  <c r="O1617" i="8"/>
  <c r="O1618" i="8"/>
  <c r="O1619" i="8"/>
  <c r="O1620" i="8"/>
  <c r="O1621" i="8"/>
  <c r="O1622" i="8"/>
  <c r="O1623" i="8"/>
  <c r="O1624" i="8"/>
  <c r="O1625" i="8"/>
  <c r="O1626" i="8"/>
  <c r="O1627" i="8"/>
  <c r="O1628" i="8"/>
  <c r="O1629" i="8"/>
  <c r="O1630" i="8"/>
  <c r="O1631" i="8"/>
  <c r="O1632" i="8"/>
  <c r="O1633" i="8"/>
  <c r="O1634" i="8"/>
  <c r="O1635" i="8"/>
  <c r="O1636" i="8"/>
  <c r="O1637" i="8"/>
  <c r="O1638" i="8"/>
  <c r="O1639" i="8"/>
  <c r="O1640" i="8"/>
  <c r="O1641" i="8"/>
  <c r="O1642" i="8"/>
  <c r="O1643" i="8"/>
  <c r="O1644" i="8"/>
  <c r="O1645" i="8"/>
  <c r="O1646" i="8"/>
  <c r="O1647" i="8"/>
  <c r="O1648" i="8"/>
  <c r="O1649" i="8"/>
  <c r="O1650" i="8"/>
  <c r="O1651" i="8"/>
  <c r="O1652" i="8"/>
  <c r="O1653" i="8"/>
  <c r="O1654" i="8"/>
  <c r="O1655" i="8"/>
  <c r="O1656" i="8"/>
  <c r="O1657" i="8"/>
  <c r="O1658" i="8"/>
  <c r="O1659" i="8"/>
  <c r="O1660" i="8"/>
  <c r="O1661" i="8"/>
  <c r="O1662" i="8"/>
  <c r="O1663" i="8"/>
  <c r="O1664" i="8"/>
  <c r="O1665" i="8"/>
  <c r="O1666" i="8"/>
  <c r="O1667" i="8"/>
  <c r="O1668" i="8"/>
  <c r="O1669" i="8"/>
  <c r="O1670" i="8"/>
  <c r="O1671" i="8"/>
  <c r="O1672" i="8"/>
  <c r="O1673" i="8"/>
  <c r="O1674" i="8"/>
  <c r="O1675" i="8"/>
  <c r="O1676" i="8"/>
  <c r="O1677" i="8"/>
  <c r="O1678" i="8"/>
  <c r="O1679" i="8"/>
  <c r="O1680" i="8"/>
  <c r="O1681" i="8"/>
  <c r="O1682" i="8"/>
  <c r="O1683" i="8"/>
  <c r="O1684" i="8"/>
  <c r="O1685" i="8"/>
  <c r="O1686" i="8"/>
  <c r="O1687" i="8"/>
  <c r="O1688" i="8"/>
  <c r="O1689" i="8"/>
  <c r="O1690" i="8"/>
  <c r="O1691" i="8"/>
  <c r="O1692" i="8"/>
  <c r="O1693" i="8"/>
  <c r="O1694" i="8"/>
  <c r="O1695" i="8"/>
  <c r="O1696" i="8"/>
  <c r="O1697" i="8"/>
  <c r="O1698" i="8"/>
  <c r="O1699" i="8"/>
  <c r="O1700" i="8"/>
  <c r="O1701" i="8"/>
  <c r="O1702" i="8"/>
  <c r="O1703" i="8"/>
  <c r="O1704" i="8"/>
  <c r="O1705" i="8"/>
  <c r="O1706" i="8"/>
  <c r="O1707" i="8"/>
  <c r="O1708" i="8"/>
  <c r="O1709" i="8"/>
  <c r="O1710" i="8"/>
  <c r="O1711" i="8"/>
  <c r="O1712" i="8"/>
  <c r="O1713" i="8"/>
  <c r="O1714" i="8"/>
  <c r="O1715" i="8"/>
  <c r="O1716" i="8"/>
  <c r="O1717" i="8"/>
  <c r="O1718" i="8"/>
  <c r="O1719" i="8"/>
  <c r="O1720" i="8"/>
  <c r="O1721" i="8"/>
  <c r="O1722" i="8"/>
  <c r="O1723" i="8"/>
  <c r="O1724" i="8"/>
  <c r="O1725" i="8"/>
  <c r="O1726" i="8"/>
  <c r="O1727" i="8"/>
  <c r="O1728" i="8"/>
  <c r="O1729" i="8"/>
  <c r="O1730" i="8"/>
  <c r="O1731" i="8"/>
  <c r="O1732" i="8"/>
  <c r="O1733" i="8"/>
  <c r="O1734" i="8"/>
  <c r="O1735" i="8"/>
  <c r="O1736" i="8"/>
  <c r="O1737" i="8"/>
  <c r="O1738" i="8"/>
  <c r="O1739" i="8"/>
  <c r="O1740" i="8"/>
  <c r="O1741" i="8"/>
  <c r="O1742" i="8"/>
  <c r="O1743" i="8"/>
  <c r="O1744" i="8"/>
  <c r="O1745" i="8"/>
  <c r="O1746" i="8"/>
  <c r="O1747" i="8"/>
  <c r="O1748" i="8"/>
  <c r="O1749" i="8"/>
  <c r="O1750" i="8"/>
  <c r="O1751" i="8"/>
  <c r="O1752" i="8"/>
  <c r="O1753" i="8"/>
  <c r="O1754" i="8"/>
  <c r="C29" i="37" l="1"/>
  <c r="D18" i="37"/>
  <c r="D19" i="37"/>
  <c r="D25" i="37"/>
  <c r="D21" i="37"/>
  <c r="D27" i="37"/>
  <c r="D26" i="37"/>
  <c r="D24" i="37"/>
  <c r="D23" i="37"/>
  <c r="D22" i="37"/>
  <c r="D20" i="37"/>
  <c r="D29" i="37" l="1"/>
  <c r="A11" i="7"/>
  <c r="A32" i="7"/>
  <c r="A23" i="7"/>
  <c r="A30" i="7"/>
  <c r="A37" i="7"/>
  <c r="A21" i="7"/>
  <c r="A15" i="7"/>
  <c r="A33" i="7"/>
  <c r="A31" i="7"/>
  <c r="A41" i="7"/>
  <c r="A20" i="7"/>
  <c r="A38" i="7"/>
  <c r="A19" i="7"/>
  <c r="A29" i="7"/>
  <c r="A8" i="7"/>
  <c r="A25" i="7"/>
  <c r="A39" i="7"/>
  <c r="A13" i="7"/>
  <c r="A28" i="7"/>
  <c r="A27" i="7"/>
  <c r="A34" i="7"/>
  <c r="A14" i="7"/>
  <c r="A10" i="7"/>
  <c r="A24" i="7"/>
  <c r="A40" i="7"/>
  <c r="A12" i="7"/>
  <c r="A35" i="7"/>
  <c r="A36" i="7"/>
  <c r="A17" i="7"/>
  <c r="A16" i="7"/>
  <c r="A22" i="7"/>
  <c r="A9" i="7"/>
  <c r="A18" i="7"/>
  <c r="A2" i="45" l="1"/>
  <c r="A1" i="45"/>
  <c r="P1492" i="8" l="1"/>
  <c r="P78" i="8"/>
  <c r="P1284" i="8"/>
  <c r="P552" i="8"/>
  <c r="P1157" i="8"/>
  <c r="P987" i="8"/>
  <c r="P203" i="8"/>
  <c r="P1502" i="8"/>
  <c r="P99" i="8"/>
  <c r="P202" i="8"/>
  <c r="P988" i="8"/>
  <c r="P1501" i="8"/>
  <c r="P25" i="8"/>
  <c r="P81" i="8"/>
  <c r="P88" i="8"/>
  <c r="P798" i="8"/>
  <c r="P1741" i="8"/>
  <c r="P83" i="8"/>
  <c r="P775" i="8"/>
  <c r="P1224" i="8"/>
  <c r="P58" i="8"/>
  <c r="P670" i="8"/>
  <c r="P790" i="8"/>
  <c r="P792" i="8"/>
  <c r="P914" i="8"/>
  <c r="P231" i="8"/>
  <c r="P747" i="8"/>
  <c r="P801" i="8"/>
  <c r="P913" i="8"/>
  <c r="P1046" i="8"/>
  <c r="P758" i="8"/>
  <c r="P168" i="8"/>
  <c r="P819" i="8"/>
  <c r="P57" i="8"/>
  <c r="P82" i="8"/>
  <c r="P262" i="8"/>
  <c r="P643" i="8"/>
  <c r="P724" i="8"/>
  <c r="P731" i="8"/>
  <c r="P741" i="8"/>
  <c r="P1698" i="8"/>
  <c r="P722" i="8"/>
  <c r="P692" i="8"/>
  <c r="P734" i="8"/>
  <c r="P836" i="8"/>
  <c r="P513" i="8"/>
  <c r="P1064" i="8"/>
  <c r="P1446" i="8"/>
  <c r="P911" i="8"/>
  <c r="P1598" i="8"/>
  <c r="P1618" i="8"/>
  <c r="P1595" i="8"/>
  <c r="P917" i="8"/>
  <c r="P1030" i="8"/>
  <c r="P905" i="8"/>
  <c r="P1024" i="8"/>
  <c r="P27" i="8"/>
  <c r="P11" i="8"/>
  <c r="P13" i="8"/>
  <c r="P42" i="8"/>
  <c r="P361" i="8"/>
  <c r="P15" i="8"/>
  <c r="P48" i="8"/>
  <c r="P64" i="8"/>
  <c r="P70" i="8"/>
  <c r="P406" i="8"/>
  <c r="P378" i="8"/>
  <c r="P85" i="8"/>
  <c r="P355" i="8"/>
  <c r="P357" i="8"/>
  <c r="P364" i="8"/>
  <c r="P388" i="8"/>
  <c r="P10" i="8"/>
  <c r="P37" i="8"/>
  <c r="P41" i="8"/>
  <c r="P80" i="8"/>
  <c r="P87" i="8"/>
  <c r="P360" i="8"/>
  <c r="P381" i="8"/>
  <c r="P12" i="8"/>
  <c r="P47" i="8"/>
  <c r="P362" i="8"/>
  <c r="P386" i="8"/>
  <c r="P398" i="8"/>
  <c r="P404" i="8"/>
  <c r="P89" i="8"/>
  <c r="P49" i="8"/>
  <c r="P71" i="8"/>
  <c r="P84" i="8"/>
  <c r="P356" i="8"/>
  <c r="P53" i="8"/>
  <c r="P77" i="8"/>
  <c r="P9" i="8"/>
  <c r="P38" i="8"/>
  <c r="P79" i="8"/>
  <c r="P363" i="8"/>
  <c r="P387" i="8"/>
  <c r="P1253" i="8"/>
  <c r="P1412" i="8"/>
  <c r="P250" i="8"/>
  <c r="P252" i="8"/>
  <c r="P125" i="8"/>
  <c r="P1256" i="8"/>
  <c r="P1255" i="8"/>
  <c r="P1252" i="8"/>
  <c r="P1254" i="8"/>
  <c r="P251" i="8"/>
  <c r="P158" i="8"/>
  <c r="P1257" i="8"/>
  <c r="P261" i="8"/>
  <c r="P1469" i="8"/>
  <c r="P1266" i="8"/>
  <c r="P36" i="8"/>
  <c r="P1607" i="8"/>
  <c r="P91" i="8"/>
  <c r="P1470" i="8"/>
  <c r="P1705" i="8"/>
  <c r="P1172" i="8"/>
  <c r="P86" i="8"/>
  <c r="P1168" i="8"/>
  <c r="P1179" i="8"/>
  <c r="P1228" i="8"/>
  <c r="P288" i="8"/>
  <c r="P680" i="8"/>
  <c r="P1226" i="8"/>
  <c r="P1325" i="8"/>
  <c r="P1699" i="8"/>
  <c r="P660" i="8"/>
  <c r="P144" i="8"/>
  <c r="P1590" i="8"/>
  <c r="P1579" i="8"/>
  <c r="P1161" i="8"/>
  <c r="P684" i="8"/>
  <c r="P1364" i="8"/>
  <c r="P1097" i="8"/>
  <c r="P1142" i="8"/>
  <c r="P565" i="8"/>
  <c r="P520" i="8"/>
  <c r="P197" i="8"/>
  <c r="P696" i="8"/>
  <c r="P927" i="8"/>
  <c r="P1155" i="8"/>
  <c r="P1632" i="8"/>
  <c r="P1359" i="8"/>
  <c r="P370" i="8"/>
  <c r="P243" i="8"/>
  <c r="P161" i="8"/>
  <c r="P255" i="8"/>
  <c r="P121" i="8"/>
  <c r="P519" i="8"/>
  <c r="P600" i="8"/>
  <c r="P72" i="8"/>
  <c r="P242" i="8"/>
  <c r="P498" i="8"/>
  <c r="P74" i="8"/>
  <c r="P246" i="8"/>
  <c r="P248" i="8"/>
  <c r="P491" i="8"/>
  <c r="P90" i="8"/>
  <c r="P256" i="8"/>
  <c r="P322" i="8"/>
  <c r="P463" i="8"/>
  <c r="P516" i="8"/>
  <c r="P518" i="8"/>
  <c r="P164" i="8"/>
  <c r="P326" i="8"/>
  <c r="P61" i="8"/>
  <c r="P450" i="8"/>
  <c r="P597" i="8"/>
  <c r="P641" i="8"/>
  <c r="P672" i="8"/>
  <c r="P674" i="8"/>
  <c r="P245" i="8"/>
  <c r="P676" i="8"/>
  <c r="P686" i="8"/>
  <c r="P876" i="8"/>
  <c r="P936" i="8"/>
  <c r="P1100" i="8"/>
  <c r="P295" i="8"/>
  <c r="P241" i="8"/>
  <c r="P904" i="8"/>
  <c r="P640" i="8"/>
  <c r="P401" i="8"/>
  <c r="P675" i="8"/>
  <c r="P677" i="8"/>
  <c r="P461" i="8"/>
  <c r="P505" i="8"/>
  <c r="P854" i="8"/>
  <c r="P937" i="8"/>
  <c r="P1215" i="8"/>
  <c r="P950" i="8"/>
  <c r="P1102" i="8"/>
  <c r="P1563" i="8"/>
  <c r="P866" i="8"/>
  <c r="P979" i="8"/>
  <c r="P1415" i="8"/>
  <c r="P673" i="8"/>
  <c r="P1368" i="8"/>
  <c r="P1508" i="8"/>
  <c r="P1234" i="8"/>
  <c r="P1306" i="8"/>
  <c r="P1395" i="8"/>
  <c r="P1427" i="8"/>
  <c r="P599" i="8"/>
  <c r="P879" i="8"/>
  <c r="P909" i="8"/>
  <c r="P1105" i="8"/>
  <c r="P517" i="8"/>
  <c r="P1103" i="8"/>
  <c r="P1150" i="8"/>
  <c r="P1700" i="8"/>
  <c r="P1564" i="8"/>
  <c r="P1739" i="8"/>
  <c r="P1713" i="8"/>
  <c r="P1577" i="8"/>
  <c r="P1507" i="8"/>
  <c r="P1445" i="8"/>
  <c r="P1596" i="8"/>
  <c r="P1572" i="8"/>
  <c r="P1688" i="8"/>
  <c r="P1506" i="8"/>
  <c r="P1425" i="8"/>
  <c r="P1569" i="8"/>
  <c r="P1576" i="8"/>
  <c r="P1546" i="8"/>
  <c r="P1587" i="8"/>
  <c r="P20" i="8"/>
  <c r="P44" i="8"/>
  <c r="P46" i="8"/>
  <c r="P219" i="8"/>
  <c r="P285" i="8"/>
  <c r="P134" i="8"/>
  <c r="P221" i="8"/>
  <c r="P19" i="8"/>
  <c r="P76" i="8"/>
  <c r="P138" i="8"/>
  <c r="P343" i="8"/>
  <c r="P43" i="8"/>
  <c r="P514" i="8"/>
  <c r="P526" i="8"/>
  <c r="P45" i="8"/>
  <c r="P220" i="8"/>
  <c r="P135" i="8"/>
  <c r="P189" i="8"/>
  <c r="P222" i="8"/>
  <c r="P344" i="8"/>
  <c r="P21" i="8"/>
  <c r="P949" i="8"/>
  <c r="P782" i="8"/>
  <c r="P823" i="8"/>
  <c r="P698" i="8"/>
  <c r="P840" i="8"/>
  <c r="P920" i="8"/>
  <c r="P700" i="8"/>
  <c r="P838" i="8"/>
  <c r="P985" i="8"/>
  <c r="P762" i="8"/>
  <c r="P777" i="8"/>
  <c r="P779" i="8"/>
  <c r="P1044" i="8"/>
  <c r="P919" i="8"/>
  <c r="P695" i="8"/>
  <c r="P697" i="8"/>
  <c r="P699" i="8"/>
  <c r="P828" i="8"/>
  <c r="P767" i="8"/>
  <c r="P1230" i="8"/>
  <c r="P1265" i="8"/>
  <c r="P1276" i="8"/>
  <c r="P1298" i="8"/>
  <c r="P1232" i="8"/>
  <c r="P1329" i="8"/>
  <c r="P1561" i="8"/>
  <c r="P705" i="8"/>
  <c r="P765" i="8"/>
  <c r="P1133" i="8"/>
  <c r="P1181" i="8"/>
  <c r="P925" i="8"/>
  <c r="P1091" i="8"/>
  <c r="P1146" i="8"/>
  <c r="P1262" i="8"/>
  <c r="P1322" i="8"/>
  <c r="P1326" i="8"/>
  <c r="P349" i="8"/>
  <c r="P965" i="8"/>
  <c r="P345" i="8"/>
  <c r="P701" i="8"/>
  <c r="P918" i="8"/>
  <c r="P1045" i="8"/>
  <c r="P1095" i="8"/>
  <c r="P1264" i="8"/>
  <c r="P1315" i="8"/>
  <c r="P1319" i="8"/>
  <c r="P1423" i="8"/>
  <c r="P984" i="8"/>
  <c r="P1120" i="8"/>
  <c r="P1229" i="8"/>
  <c r="P826" i="8"/>
  <c r="P926" i="8"/>
  <c r="P1263" i="8"/>
  <c r="P1290" i="8"/>
  <c r="P1457" i="8"/>
  <c r="P1459" i="8"/>
  <c r="P1617" i="8"/>
  <c r="P1297" i="8"/>
  <c r="P1467" i="8"/>
  <c r="P1748" i="8"/>
  <c r="P1184" i="8"/>
  <c r="P1619" i="8"/>
  <c r="P1732" i="8"/>
  <c r="P1750" i="8"/>
  <c r="P1729" i="8"/>
  <c r="P1743" i="8"/>
  <c r="P1745" i="8"/>
  <c r="P1101" i="8"/>
  <c r="P1594" i="8"/>
  <c r="P1621" i="8"/>
  <c r="P962" i="8"/>
  <c r="P1296" i="8"/>
  <c r="P1616" i="8"/>
  <c r="P1747" i="8"/>
  <c r="P1227" i="8"/>
  <c r="P1567" i="8"/>
  <c r="P1712" i="8"/>
  <c r="P1328" i="8"/>
  <c r="P1620" i="8"/>
  <c r="P1744" i="8"/>
  <c r="P1673" i="8"/>
  <c r="P1731" i="8"/>
  <c r="P1652" i="8"/>
  <c r="P1654" i="8"/>
  <c r="P1461" i="8"/>
  <c r="P736" i="8"/>
  <c r="P1749" i="8"/>
  <c r="P843" i="8"/>
  <c r="P1687" i="8"/>
  <c r="P440" i="8"/>
  <c r="P616" i="8"/>
  <c r="P971" i="8"/>
  <c r="P1541" i="8"/>
  <c r="P1717" i="8"/>
  <c r="P1361" i="8"/>
  <c r="P1362" i="8"/>
  <c r="P98" i="8"/>
  <c r="P204" i="8"/>
  <c r="P311" i="8"/>
  <c r="P226" i="8"/>
  <c r="P228" i="8"/>
  <c r="P274" i="8"/>
  <c r="P353" i="8"/>
  <c r="P556" i="8"/>
  <c r="P100" i="8"/>
  <c r="P292" i="8"/>
  <c r="P421" i="8"/>
  <c r="P443" i="8"/>
  <c r="P230" i="8"/>
  <c r="P445" i="8"/>
  <c r="P554" i="8"/>
  <c r="P591" i="8"/>
  <c r="P668" i="8"/>
  <c r="P693" i="8"/>
  <c r="P95" i="8"/>
  <c r="P102" i="8"/>
  <c r="P313" i="8"/>
  <c r="P346" i="8"/>
  <c r="P372" i="8"/>
  <c r="P376" i="8"/>
  <c r="P97" i="8"/>
  <c r="P352" i="8"/>
  <c r="P374" i="8"/>
  <c r="P384" i="8"/>
  <c r="P506" i="8"/>
  <c r="P595" i="8"/>
  <c r="P612" i="8"/>
  <c r="P225" i="8"/>
  <c r="P227" i="8"/>
  <c r="P275" i="8"/>
  <c r="P354" i="8"/>
  <c r="P382" i="8"/>
  <c r="P442" i="8"/>
  <c r="P94" i="8"/>
  <c r="P101" i="8"/>
  <c r="P233" i="8"/>
  <c r="P444" i="8"/>
  <c r="P499" i="8"/>
  <c r="P592" i="8"/>
  <c r="P103" i="8"/>
  <c r="P224" i="8"/>
  <c r="P314" i="8"/>
  <c r="P369" i="8"/>
  <c r="P373" i="8"/>
  <c r="P719" i="8"/>
  <c r="P732" i="8"/>
  <c r="P900" i="8"/>
  <c r="P593" i="8"/>
  <c r="P723" i="8"/>
  <c r="P834" i="8"/>
  <c r="P229" i="8"/>
  <c r="P721" i="8"/>
  <c r="P773" i="8"/>
  <c r="P898" i="8"/>
  <c r="P1000" i="8"/>
  <c r="P1112" i="8"/>
  <c r="P312" i="8"/>
  <c r="P690" i="8"/>
  <c r="P756" i="8"/>
  <c r="P800" i="8"/>
  <c r="P1114" i="8"/>
  <c r="P438" i="8"/>
  <c r="P555" i="8"/>
  <c r="P614" i="8"/>
  <c r="P893" i="8"/>
  <c r="P96" i="8"/>
  <c r="P291" i="8"/>
  <c r="P553" i="8"/>
  <c r="P642" i="8"/>
  <c r="P644" i="8"/>
  <c r="P646" i="8"/>
  <c r="P733" i="8"/>
  <c r="P895" i="8"/>
  <c r="P906" i="8"/>
  <c r="P375" i="8"/>
  <c r="P590" i="8"/>
  <c r="P720" i="8"/>
  <c r="P892" i="8"/>
  <c r="P899" i="8"/>
  <c r="P999" i="8"/>
  <c r="P1116" i="8"/>
  <c r="P757" i="8"/>
  <c r="P986" i="8"/>
  <c r="P1113" i="8"/>
  <c r="P774" i="8"/>
  <c r="P791" i="8"/>
  <c r="P891" i="8"/>
  <c r="P897" i="8"/>
  <c r="P1115" i="8"/>
  <c r="P1351" i="8"/>
  <c r="P1377" i="8"/>
  <c r="P1383" i="8"/>
  <c r="P691" i="8"/>
  <c r="P1531" i="8"/>
  <c r="P371" i="8"/>
  <c r="P799" i="8"/>
  <c r="P1349" i="8"/>
  <c r="P1355" i="8"/>
  <c r="P1381" i="8"/>
  <c r="P492" i="8"/>
  <c r="P817" i="8"/>
  <c r="P1151" i="8"/>
  <c r="P1342" i="8"/>
  <c r="P1370" i="8"/>
  <c r="P1554" i="8"/>
  <c r="P645" i="8"/>
  <c r="P669" i="8"/>
  <c r="P990" i="8"/>
  <c r="P994" i="8"/>
  <c r="P1344" i="8"/>
  <c r="P1346" i="8"/>
  <c r="P1353" i="8"/>
  <c r="P1385" i="8"/>
  <c r="P894" i="8"/>
  <c r="P896" i="8"/>
  <c r="P912" i="8"/>
  <c r="P992" i="8"/>
  <c r="P996" i="8"/>
  <c r="P998" i="8"/>
  <c r="P1357" i="8"/>
  <c r="P594" i="8"/>
  <c r="P1002" i="8"/>
  <c r="P901" i="8"/>
  <c r="P1343" i="8"/>
  <c r="P1352" i="8"/>
  <c r="P1354" i="8"/>
  <c r="P1375" i="8"/>
  <c r="P439" i="8"/>
  <c r="P1633" i="8"/>
  <c r="P1341" i="8"/>
  <c r="P1373" i="8"/>
  <c r="P1488" i="8"/>
  <c r="P1525" i="8"/>
  <c r="P1527" i="8"/>
  <c r="P1693" i="8"/>
  <c r="P818" i="8"/>
  <c r="P1575" i="8"/>
  <c r="P1635" i="8"/>
  <c r="P1001" i="8"/>
  <c r="P1350" i="8"/>
  <c r="P1484" i="8"/>
  <c r="P1697" i="8"/>
  <c r="P1205" i="8"/>
  <c r="P1348" i="8"/>
  <c r="P1695" i="8"/>
  <c r="P1706" i="8"/>
  <c r="P997" i="8"/>
  <c r="P995" i="8"/>
  <c r="P1526" i="8"/>
  <c r="P1530" i="8"/>
  <c r="P1555" i="8"/>
  <c r="P1574" i="8"/>
  <c r="P1152" i="8"/>
  <c r="P1347" i="8"/>
  <c r="P1358" i="8"/>
  <c r="P1694" i="8"/>
  <c r="P1751" i="8"/>
  <c r="P835" i="8"/>
  <c r="P1356" i="8"/>
  <c r="P1631" i="8"/>
  <c r="P1696" i="8"/>
  <c r="P1735" i="8"/>
  <c r="P989" i="8"/>
  <c r="P1345" i="8"/>
  <c r="P1524" i="8"/>
  <c r="P1634" i="8"/>
  <c r="P1636" i="8"/>
  <c r="P1557" i="8"/>
  <c r="P1553" i="8"/>
  <c r="P1692" i="8"/>
  <c r="P1703" i="8"/>
  <c r="P1528" i="8"/>
  <c r="P1379" i="8"/>
  <c r="P1532" i="8"/>
  <c r="P613" i="8"/>
  <c r="P993" i="8"/>
  <c r="P137" i="8"/>
  <c r="P145" i="8"/>
  <c r="P334" i="8"/>
  <c r="P28" i="8"/>
  <c r="P147" i="8"/>
  <c r="P30" i="8"/>
  <c r="P149" i="8"/>
  <c r="P156" i="8"/>
  <c r="P32" i="8"/>
  <c r="P333" i="8"/>
  <c r="P146" i="8"/>
  <c r="P29" i="8"/>
  <c r="P148" i="8"/>
  <c r="P293" i="8"/>
  <c r="P332" i="8"/>
  <c r="P1051" i="8"/>
  <c r="P1053" i="8"/>
  <c r="P157" i="8"/>
  <c r="P1050" i="8"/>
  <c r="P1052" i="8"/>
  <c r="P1054" i="8"/>
  <c r="P249" i="8"/>
  <c r="P1440" i="8"/>
  <c r="P1250" i="8"/>
  <c r="P1129" i="8"/>
  <c r="P1200" i="8"/>
  <c r="P1448" i="8"/>
  <c r="P1055" i="8"/>
  <c r="P1202" i="8"/>
  <c r="P1206" i="8"/>
  <c r="P1247" i="8"/>
  <c r="P1057" i="8"/>
  <c r="P1204" i="8"/>
  <c r="P1439" i="8"/>
  <c r="P1199" i="8"/>
  <c r="P1251" i="8"/>
  <c r="P1056" i="8"/>
  <c r="P1201" i="8"/>
  <c r="P1248" i="8"/>
  <c r="P1463" i="8"/>
  <c r="P1592" i="8"/>
  <c r="P1661" i="8"/>
  <c r="P1449" i="8"/>
  <c r="P1203" i="8"/>
  <c r="P1447" i="8"/>
  <c r="P1443" i="8"/>
  <c r="P1450" i="8"/>
  <c r="P1578" i="8"/>
  <c r="P1591" i="8"/>
  <c r="P1660" i="8"/>
  <c r="P1410" i="8"/>
  <c r="P1442" i="8"/>
  <c r="P1662" i="8"/>
  <c r="P1249" i="8"/>
  <c r="P1198" i="8"/>
  <c r="P1464" i="8"/>
  <c r="P1589" i="8"/>
  <c r="P1733" i="8"/>
  <c r="P159" i="8"/>
  <c r="P152" i="8"/>
  <c r="P154" i="8"/>
  <c r="P294" i="8"/>
  <c r="P512" i="8"/>
  <c r="P151" i="8"/>
  <c r="P31" i="8"/>
  <c r="P33" i="8"/>
  <c r="P150" i="8"/>
  <c r="P1060" i="8"/>
  <c r="P153" i="8"/>
  <c r="P1062" i="8"/>
  <c r="P155" i="8"/>
  <c r="P511" i="8"/>
  <c r="P1061" i="8"/>
  <c r="P1058" i="8"/>
  <c r="P1212" i="8"/>
  <c r="P1209" i="8"/>
  <c r="P1214" i="8"/>
  <c r="P1211" i="8"/>
  <c r="P1441" i="8"/>
  <c r="P1059" i="8"/>
  <c r="P1210" i="8"/>
  <c r="P1207" i="8"/>
  <c r="P1451" i="8"/>
  <c r="P1663" i="8"/>
  <c r="P1593" i="8"/>
  <c r="P1208" i="8"/>
  <c r="P1063" i="8"/>
  <c r="P1664" i="8"/>
  <c r="P263" i="8"/>
  <c r="P487" i="8"/>
  <c r="P265" i="8"/>
  <c r="P449" i="8"/>
  <c r="P489" i="8"/>
  <c r="P162" i="8"/>
  <c r="P66" i="8"/>
  <c r="P486" i="8"/>
  <c r="P488" i="8"/>
  <c r="P264" i="8"/>
  <c r="P490" i="8"/>
  <c r="P1042" i="8"/>
  <c r="P1043" i="8"/>
  <c r="P1734" i="8"/>
  <c r="P65" i="8"/>
  <c r="P464" i="8"/>
  <c r="P350" i="8"/>
  <c r="P451" i="8"/>
  <c r="P59" i="8"/>
  <c r="P218" i="8"/>
  <c r="P54" i="8"/>
  <c r="P448" i="8"/>
  <c r="P171" i="8"/>
  <c r="P853" i="8"/>
  <c r="P970" i="8"/>
  <c r="P981" i="8"/>
  <c r="P702" i="8"/>
  <c r="P706" i="8"/>
  <c r="P972" i="8"/>
  <c r="P1363" i="8"/>
  <c r="P454" i="8"/>
  <c r="P1268" i="8"/>
  <c r="P1233" i="8"/>
  <c r="P1539" i="8"/>
  <c r="P1405" i="8"/>
  <c r="P1738" i="8"/>
  <c r="P915" i="8"/>
  <c r="P56" i="8"/>
  <c r="N7" i="8"/>
  <c r="P7" i="8" s="1"/>
  <c r="P477" i="8"/>
  <c r="P39" i="8"/>
  <c r="P60" i="8"/>
  <c r="P303" i="8"/>
  <c r="P308" i="8"/>
  <c r="P55" i="8"/>
  <c r="P8" i="8"/>
  <c r="P17" i="8"/>
  <c r="P127" i="8"/>
  <c r="P129" i="8"/>
  <c r="P258" i="8"/>
  <c r="P478" i="8"/>
  <c r="P73" i="8"/>
  <c r="P131" i="8"/>
  <c r="P40" i="8"/>
  <c r="P63" i="8"/>
  <c r="P211" i="8"/>
  <c r="P377" i="8"/>
  <c r="P379" i="8"/>
  <c r="P399" i="8"/>
  <c r="P403" i="8"/>
  <c r="P930" i="8"/>
  <c r="P968" i="8"/>
  <c r="P1038" i="8"/>
  <c r="P1156" i="8"/>
  <c r="P405" i="8"/>
  <c r="P479" i="8"/>
  <c r="P809" i="8"/>
  <c r="P200" i="8"/>
  <c r="P198" i="8"/>
  <c r="P982" i="8"/>
  <c r="P663" i="8"/>
  <c r="P954" i="8"/>
  <c r="P1430" i="8"/>
  <c r="P811" i="8"/>
  <c r="P1188" i="8"/>
  <c r="P1419" i="8"/>
  <c r="P1512" i="8"/>
  <c r="P685" i="8"/>
  <c r="P1404" i="8"/>
  <c r="P804" i="8"/>
  <c r="P665" i="8"/>
  <c r="P806" i="8"/>
  <c r="P1218" i="8"/>
  <c r="P1018" i="8"/>
  <c r="P1026" i="8"/>
  <c r="P1433" i="8"/>
  <c r="P1515" i="8"/>
  <c r="P1562" i="8"/>
  <c r="P1680" i="8"/>
  <c r="P924" i="8"/>
  <c r="P1513" i="8"/>
  <c r="P1511" i="8"/>
  <c r="P1560" i="8"/>
  <c r="P1653" i="8"/>
  <c r="P1505" i="8"/>
  <c r="P851" i="8"/>
  <c r="P1422" i="8"/>
  <c r="P1466" i="8"/>
  <c r="P1736" i="8"/>
  <c r="P1177" i="8"/>
  <c r="P1611" i="8"/>
  <c r="P1540" i="8"/>
  <c r="P1301" i="8"/>
  <c r="P1649" i="8"/>
  <c r="P1615" i="8"/>
  <c r="P1609" i="8"/>
  <c r="P1416" i="8"/>
  <c r="P1516" i="8"/>
  <c r="P297" i="8"/>
  <c r="P558" i="8"/>
  <c r="P559" i="8"/>
  <c r="P522" i="8"/>
  <c r="P1147" i="8"/>
  <c r="P1550" i="8"/>
  <c r="P1143" i="8"/>
  <c r="P873" i="8"/>
  <c r="P1134" i="8"/>
  <c r="P1092" i="8"/>
  <c r="P35" i="8"/>
  <c r="P589" i="8"/>
  <c r="P206" i="8"/>
  <c r="P240" i="8"/>
  <c r="P316" i="8"/>
  <c r="P325" i="8"/>
  <c r="P327" i="8"/>
  <c r="P22" i="8"/>
  <c r="P172" i="8"/>
  <c r="P244" i="8"/>
  <c r="P306" i="8"/>
  <c r="P348" i="8"/>
  <c r="P67" i="8"/>
  <c r="P188" i="8"/>
  <c r="P400" i="8"/>
  <c r="P62" i="8"/>
  <c r="P69" i="8"/>
  <c r="P223" i="8"/>
  <c r="P271" i="8"/>
  <c r="P296" i="8"/>
  <c r="P136" i="8"/>
  <c r="P160" i="8"/>
  <c r="P190" i="8"/>
  <c r="P336" i="8"/>
  <c r="P50" i="8"/>
  <c r="P92" i="8"/>
  <c r="P205" i="8"/>
  <c r="P324" i="8"/>
  <c r="P14" i="8"/>
  <c r="P52" i="8"/>
  <c r="P247" i="8"/>
  <c r="P317" i="8"/>
  <c r="P75" i="8"/>
  <c r="P351" i="8"/>
  <c r="P393" i="8"/>
  <c r="P485" i="8"/>
  <c r="P964" i="8"/>
  <c r="P966" i="8"/>
  <c r="P707" i="8"/>
  <c r="P717" i="8"/>
  <c r="P752" i="8"/>
  <c r="P140" i="8"/>
  <c r="P607" i="8"/>
  <c r="P609" i="8"/>
  <c r="P688" i="8"/>
  <c r="P884" i="8"/>
  <c r="P1126" i="8"/>
  <c r="P183" i="8"/>
  <c r="P788" i="8"/>
  <c r="P855" i="8"/>
  <c r="P68" i="8"/>
  <c r="P770" i="8"/>
  <c r="P816" i="8"/>
  <c r="P882" i="8"/>
  <c r="P902" i="8"/>
  <c r="P122" i="8"/>
  <c r="P831" i="8"/>
  <c r="P124" i="8"/>
  <c r="P667" i="8"/>
  <c r="P708" i="8"/>
  <c r="P716" i="8"/>
  <c r="P772" i="8"/>
  <c r="P967" i="8"/>
  <c r="P1088" i="8"/>
  <c r="P689" i="8"/>
  <c r="P749" i="8"/>
  <c r="P789" i="8"/>
  <c r="P877" i="8"/>
  <c r="P1021" i="8"/>
  <c r="P1316" i="8"/>
  <c r="P1424" i="8"/>
  <c r="P1426" i="8"/>
  <c r="P815" i="8"/>
  <c r="P1140" i="8"/>
  <c r="P1396" i="8"/>
  <c r="P1398" i="8"/>
  <c r="P1409" i="8"/>
  <c r="P1444" i="8"/>
  <c r="P569" i="8"/>
  <c r="P625" i="8"/>
  <c r="P1217" i="8"/>
  <c r="P1458" i="8"/>
  <c r="P1481" i="8"/>
  <c r="P687" i="8"/>
  <c r="P1110" i="8"/>
  <c r="P1236" i="8"/>
  <c r="P1289" i="8"/>
  <c r="P1295" i="8"/>
  <c r="P1340" i="8"/>
  <c r="P1391" i="8"/>
  <c r="P1452" i="8"/>
  <c r="P1483" i="8"/>
  <c r="P1565" i="8"/>
  <c r="P832" i="8"/>
  <c r="P848" i="8"/>
  <c r="P944" i="8"/>
  <c r="P1019" i="8"/>
  <c r="P1197" i="8"/>
  <c r="P1406" i="8"/>
  <c r="P963" i="8"/>
  <c r="P1080" i="8"/>
  <c r="P1225" i="8"/>
  <c r="P1231" i="8"/>
  <c r="P1240" i="8"/>
  <c r="P1389" i="8"/>
  <c r="P1417" i="8"/>
  <c r="P1460" i="8"/>
  <c r="P755" i="8"/>
  <c r="P865" i="8"/>
  <c r="P890" i="8"/>
  <c r="P978" i="8"/>
  <c r="P1216" i="8"/>
  <c r="P771" i="8"/>
  <c r="P875" i="8"/>
  <c r="P1288" i="8"/>
  <c r="P1397" i="8"/>
  <c r="P980" i="8"/>
  <c r="P1006" i="8"/>
  <c r="P1086" i="8"/>
  <c r="P1182" i="8"/>
  <c r="P1235" i="8"/>
  <c r="P1321" i="8"/>
  <c r="P1455" i="8"/>
  <c r="P850" i="8"/>
  <c r="P903" i="8"/>
  <c r="P1299" i="8"/>
  <c r="P1651" i="8"/>
  <c r="P1261" i="8"/>
  <c r="P1393" i="8"/>
  <c r="P1566" i="8"/>
  <c r="P1482" i="8"/>
  <c r="P1608" i="8"/>
  <c r="P718" i="8"/>
  <c r="P1369" i="8"/>
  <c r="P1453" i="8"/>
  <c r="P1655" i="8"/>
  <c r="P1684" i="8"/>
  <c r="P943" i="8"/>
  <c r="P1581" i="8"/>
  <c r="P1686" i="8"/>
  <c r="P1727" i="8"/>
  <c r="P849" i="8"/>
  <c r="P1462" i="8"/>
  <c r="P1392" i="8"/>
  <c r="P1394" i="8"/>
  <c r="P1489" i="8"/>
  <c r="P1493" i="8"/>
  <c r="P1317" i="8"/>
  <c r="P1334" i="8"/>
  <c r="P608" i="8"/>
  <c r="P1360" i="8"/>
  <c r="P833" i="8"/>
  <c r="P1399" i="8"/>
  <c r="P1456" i="8"/>
  <c r="P881" i="8"/>
  <c r="P1390" i="8"/>
  <c r="P1719" i="8"/>
  <c r="P1597" i="8"/>
  <c r="P787" i="8"/>
  <c r="P1689" i="8"/>
  <c r="P1625" i="8"/>
  <c r="P1490" i="8"/>
  <c r="P128" i="8"/>
  <c r="P304" i="8"/>
  <c r="P385" i="8"/>
  <c r="P139" i="8"/>
  <c r="P180" i="8"/>
  <c r="P257" i="8"/>
  <c r="P281" i="8"/>
  <c r="P441" i="8"/>
  <c r="P462" i="8"/>
  <c r="P494" i="8"/>
  <c r="P130" i="8"/>
  <c r="P182" i="8"/>
  <c r="P184" i="8"/>
  <c r="P475" i="8"/>
  <c r="P132" i="8"/>
  <c r="P141" i="8"/>
  <c r="P208" i="8"/>
  <c r="P290" i="8"/>
  <c r="P447" i="8"/>
  <c r="P481" i="8"/>
  <c r="P483" i="8"/>
  <c r="P500" i="8"/>
  <c r="P504" i="8"/>
  <c r="P666" i="8"/>
  <c r="P186" i="8"/>
  <c r="P199" i="8"/>
  <c r="P201" i="8"/>
  <c r="P210" i="8"/>
  <c r="P143" i="8"/>
  <c r="P278" i="8"/>
  <c r="P280" i="8"/>
  <c r="P315" i="8"/>
  <c r="P380" i="8"/>
  <c r="P273" i="8"/>
  <c r="P402" i="8"/>
  <c r="P493" i="8"/>
  <c r="P495" i="8"/>
  <c r="P181" i="8"/>
  <c r="P289" i="8"/>
  <c r="P305" i="8"/>
  <c r="P474" i="8"/>
  <c r="P185" i="8"/>
  <c r="P207" i="8"/>
  <c r="P209" i="8"/>
  <c r="P307" i="8"/>
  <c r="P476" i="8"/>
  <c r="P482" i="8"/>
  <c r="P501" i="8"/>
  <c r="P503" i="8"/>
  <c r="P126" i="8"/>
  <c r="P272" i="8"/>
  <c r="P484" i="8"/>
  <c r="P678" i="8"/>
  <c r="P761" i="8"/>
  <c r="P780" i="8"/>
  <c r="P810" i="8"/>
  <c r="P812" i="8"/>
  <c r="P282" i="8"/>
  <c r="P682" i="8"/>
  <c r="P740" i="8"/>
  <c r="P784" i="8"/>
  <c r="P805" i="8"/>
  <c r="P821" i="8"/>
  <c r="P662" i="8"/>
  <c r="P742" i="8"/>
  <c r="P746" i="8"/>
  <c r="P951" i="8"/>
  <c r="P953" i="8"/>
  <c r="P1007" i="8"/>
  <c r="P1009" i="8"/>
  <c r="P142" i="8"/>
  <c r="P658" i="8"/>
  <c r="P664" i="8"/>
  <c r="P744" i="8"/>
  <c r="P807" i="8"/>
  <c r="P825" i="8"/>
  <c r="P827" i="8"/>
  <c r="P844" i="8"/>
  <c r="P874" i="8"/>
  <c r="P880" i="8"/>
  <c r="P889" i="8"/>
  <c r="P938" i="8"/>
  <c r="P942" i="8"/>
  <c r="P1020" i="8"/>
  <c r="P737" i="8"/>
  <c r="P748" i="8"/>
  <c r="P766" i="8"/>
  <c r="P842" i="8"/>
  <c r="P497" i="8"/>
  <c r="P760" i="8"/>
  <c r="P764" i="8"/>
  <c r="P863" i="8"/>
  <c r="P908" i="8"/>
  <c r="P940" i="8"/>
  <c r="P959" i="8"/>
  <c r="P961" i="8"/>
  <c r="P1033" i="8"/>
  <c r="P279" i="8"/>
  <c r="P502" i="8"/>
  <c r="P679" i="8"/>
  <c r="P683" i="8"/>
  <c r="P783" i="8"/>
  <c r="P852" i="8"/>
  <c r="P1008" i="8"/>
  <c r="P1035" i="8"/>
  <c r="P659" i="8"/>
  <c r="P661" i="8"/>
  <c r="P745" i="8"/>
  <c r="P808" i="8"/>
  <c r="P841" i="8"/>
  <c r="P883" i="8"/>
  <c r="P952" i="8"/>
  <c r="P1010" i="8"/>
  <c r="P1032" i="8"/>
  <c r="P496" i="8"/>
  <c r="P778" i="8"/>
  <c r="P887" i="8"/>
  <c r="P960" i="8"/>
  <c r="P1034" i="8"/>
  <c r="P1036" i="8"/>
  <c r="P1170" i="8"/>
  <c r="P1336" i="8"/>
  <c r="P803" i="8"/>
  <c r="P939" i="8"/>
  <c r="P1160" i="8"/>
  <c r="P1165" i="8"/>
  <c r="P1186" i="8"/>
  <c r="P1190" i="8"/>
  <c r="P1195" i="8"/>
  <c r="P1243" i="8"/>
  <c r="P1428" i="8"/>
  <c r="P1475" i="8"/>
  <c r="P1477" i="8"/>
  <c r="P1510" i="8"/>
  <c r="P1514" i="8"/>
  <c r="P1570" i="8"/>
  <c r="P910" i="8"/>
  <c r="P1011" i="8"/>
  <c r="P1162" i="8"/>
  <c r="P1176" i="8"/>
  <c r="P1221" i="8"/>
  <c r="P1280" i="8"/>
  <c r="P1338" i="8"/>
  <c r="P1400" i="8"/>
  <c r="P1402" i="8"/>
  <c r="P1432" i="8"/>
  <c r="P1434" i="8"/>
  <c r="P1479" i="8"/>
  <c r="P763" i="8"/>
  <c r="P969" i="8"/>
  <c r="P1023" i="8"/>
  <c r="P1025" i="8"/>
  <c r="P1167" i="8"/>
  <c r="P1178" i="8"/>
  <c r="P1192" i="8"/>
  <c r="P1223" i="8"/>
  <c r="P1238" i="8"/>
  <c r="P1245" i="8"/>
  <c r="P1331" i="8"/>
  <c r="P1333" i="8"/>
  <c r="P781" i="8"/>
  <c r="P1027" i="8"/>
  <c r="P1183" i="8"/>
  <c r="P1194" i="8"/>
  <c r="P1282" i="8"/>
  <c r="P1335" i="8"/>
  <c r="P480" i="8"/>
  <c r="P738" i="8"/>
  <c r="P1159" i="8"/>
  <c r="P1169" i="8"/>
  <c r="P1277" i="8"/>
  <c r="P1313" i="8"/>
  <c r="P1474" i="8"/>
  <c r="P681" i="8"/>
  <c r="P824" i="8"/>
  <c r="P907" i="8"/>
  <c r="P1171" i="8"/>
  <c r="P1175" i="8"/>
  <c r="P1180" i="8"/>
  <c r="P1220" i="8"/>
  <c r="P1242" i="8"/>
  <c r="P1012" i="8"/>
  <c r="P1166" i="8"/>
  <c r="P1187" i="8"/>
  <c r="P1191" i="8"/>
  <c r="P1244" i="8"/>
  <c r="P1330" i="8"/>
  <c r="P1337" i="8"/>
  <c r="P1339" i="8"/>
  <c r="P1403" i="8"/>
  <c r="P743" i="8"/>
  <c r="P822" i="8"/>
  <c r="P845" i="8"/>
  <c r="P1222" i="8"/>
  <c r="P1312" i="8"/>
  <c r="P1401" i="8"/>
  <c r="P1480" i="8"/>
  <c r="P1421" i="8"/>
  <c r="P1465" i="8"/>
  <c r="P1517" i="8"/>
  <c r="P1573" i="8"/>
  <c r="P1642" i="8"/>
  <c r="P1658" i="8"/>
  <c r="P1709" i="8"/>
  <c r="P739" i="8"/>
  <c r="P1163" i="8"/>
  <c r="P1239" i="8"/>
  <c r="P1471" i="8"/>
  <c r="P1473" i="8"/>
  <c r="P1599" i="8"/>
  <c r="P1702" i="8"/>
  <c r="P1237" i="8"/>
  <c r="P1601" i="8"/>
  <c r="P1644" i="8"/>
  <c r="P1668" i="8"/>
  <c r="P1682" i="8"/>
  <c r="P1049" i="8"/>
  <c r="P1310" i="8"/>
  <c r="P1314" i="8"/>
  <c r="P1327" i="8"/>
  <c r="P1509" i="8"/>
  <c r="P1610" i="8"/>
  <c r="P1670" i="8"/>
  <c r="P1308" i="8"/>
  <c r="P1478" i="8"/>
  <c r="P1568" i="8"/>
  <c r="P1583" i="8"/>
  <c r="P1585" i="8"/>
  <c r="P1603" i="8"/>
  <c r="P1612" i="8"/>
  <c r="P1614" i="8"/>
  <c r="P1639" i="8"/>
  <c r="P1648" i="8"/>
  <c r="P1672" i="8"/>
  <c r="P941" i="8"/>
  <c r="P1193" i="8"/>
  <c r="P1279" i="8"/>
  <c r="P1283" i="8"/>
  <c r="P1285" i="8"/>
  <c r="P1323" i="8"/>
  <c r="P1431" i="8"/>
  <c r="P1650" i="8"/>
  <c r="P1679" i="8"/>
  <c r="P1701" i="8"/>
  <c r="P1028" i="8"/>
  <c r="P1641" i="8"/>
  <c r="P1681" i="8"/>
  <c r="P1708" i="8"/>
  <c r="P839" i="8"/>
  <c r="P1154" i="8"/>
  <c r="P1307" i="8"/>
  <c r="P1309" i="8"/>
  <c r="P1582" i="8"/>
  <c r="P1602" i="8"/>
  <c r="P1332" i="8"/>
  <c r="P1584" i="8"/>
  <c r="P1613" i="8"/>
  <c r="P1671" i="8"/>
  <c r="P1158" i="8"/>
  <c r="P1667" i="8"/>
  <c r="P1669" i="8"/>
  <c r="P1710" i="8"/>
  <c r="P1278" i="8"/>
  <c r="P1640" i="8"/>
  <c r="P1429" i="8"/>
  <c r="P1476" i="8"/>
  <c r="P1604" i="8"/>
  <c r="P1472" i="8"/>
  <c r="P1586" i="8"/>
  <c r="P1600" i="8"/>
  <c r="P1643" i="8"/>
  <c r="P1645" i="8"/>
  <c r="P1659" i="8"/>
  <c r="P1580" i="8"/>
  <c r="P1031" i="8"/>
  <c r="P1685" i="8"/>
  <c r="P1185" i="8"/>
  <c r="P1037" i="8"/>
  <c r="P1164" i="8"/>
  <c r="P1571" i="8"/>
  <c r="P452" i="8"/>
  <c r="P460" i="8"/>
  <c r="P26" i="8"/>
  <c r="P16" i="8"/>
  <c r="P342" i="8"/>
  <c r="P704" i="8"/>
  <c r="P868" i="8"/>
  <c r="P703" i="8"/>
  <c r="P867" i="8"/>
  <c r="P869" i="8"/>
  <c r="P888" i="8"/>
  <c r="P18" i="8"/>
  <c r="P179" i="8"/>
  <c r="P383" i="8"/>
  <c r="P415" i="8"/>
  <c r="P419" i="8"/>
  <c r="P422" i="8"/>
  <c r="P51" i="8"/>
  <c r="P163" i="8"/>
  <c r="P339" i="8"/>
  <c r="P413" i="8"/>
  <c r="P417" i="8"/>
  <c r="P123" i="8"/>
  <c r="P174" i="8"/>
  <c r="P434" i="8"/>
  <c r="P165" i="8"/>
  <c r="P359" i="8"/>
  <c r="P396" i="8"/>
  <c r="P424" i="8"/>
  <c r="P430" i="8"/>
  <c r="P432" i="8"/>
  <c r="P436" i="8"/>
  <c r="P176" i="8"/>
  <c r="P178" i="8"/>
  <c r="P394" i="8"/>
  <c r="P408" i="8"/>
  <c r="P588" i="8"/>
  <c r="P34" i="8"/>
  <c r="P410" i="8"/>
  <c r="P412" i="8"/>
  <c r="P472" i="8"/>
  <c r="P239" i="8"/>
  <c r="P416" i="8"/>
  <c r="P420" i="8"/>
  <c r="P133" i="8"/>
  <c r="P173" i="8"/>
  <c r="P302" i="8"/>
  <c r="P431" i="8"/>
  <c r="P546" i="8"/>
  <c r="P177" i="8"/>
  <c r="P407" i="8"/>
  <c r="P411" i="8"/>
  <c r="P471" i="8"/>
  <c r="P395" i="8"/>
  <c r="P433" i="8"/>
  <c r="P627" i="8"/>
  <c r="P629" i="8"/>
  <c r="P635" i="8"/>
  <c r="P639" i="8"/>
  <c r="P975" i="8"/>
  <c r="P175" i="8"/>
  <c r="P409" i="8"/>
  <c r="P637" i="8"/>
  <c r="P187" i="8"/>
  <c r="P414" i="8"/>
  <c r="P429" i="8"/>
  <c r="P983" i="8"/>
  <c r="P1022" i="8"/>
  <c r="P1124" i="8"/>
  <c r="P601" i="8"/>
  <c r="P618" i="8"/>
  <c r="P626" i="8"/>
  <c r="P656" i="8"/>
  <c r="P878" i="8"/>
  <c r="P196" i="8"/>
  <c r="P423" i="8"/>
  <c r="P470" i="8"/>
  <c r="P628" i="8"/>
  <c r="P636" i="8"/>
  <c r="P638" i="8"/>
  <c r="P632" i="8"/>
  <c r="P710" i="8"/>
  <c r="P435" i="8"/>
  <c r="P1039" i="8"/>
  <c r="P864" i="8"/>
  <c r="P958" i="8"/>
  <c r="P1174" i="8"/>
  <c r="P1048" i="8"/>
  <c r="P1127" i="8"/>
  <c r="P1138" i="8"/>
  <c r="P1311" i="8"/>
  <c r="P1070" i="8"/>
  <c r="P1219" i="8"/>
  <c r="P1320" i="8"/>
  <c r="P1017" i="8"/>
  <c r="P1275" i="8"/>
  <c r="P1293" i="8"/>
  <c r="P1324" i="8"/>
  <c r="P1491" i="8"/>
  <c r="P418" i="8"/>
  <c r="P1173" i="8"/>
  <c r="P1259" i="8"/>
  <c r="P617" i="8"/>
  <c r="P922" i="8"/>
  <c r="P933" i="8"/>
  <c r="P1139" i="8"/>
  <c r="P1189" i="8"/>
  <c r="P615" i="8"/>
  <c r="P725" i="8"/>
  <c r="P1196" i="8"/>
  <c r="P437" i="8"/>
  <c r="P1521" i="8"/>
  <c r="P1606" i="8"/>
  <c r="P1730" i="8"/>
  <c r="P1588" i="8"/>
  <c r="P1718" i="8"/>
  <c r="P1367" i="8"/>
  <c r="P1646" i="8"/>
  <c r="P1720" i="8"/>
  <c r="P1246" i="8"/>
  <c r="P1437" i="8"/>
  <c r="P1715" i="8"/>
  <c r="P1722" i="8"/>
  <c r="P934" i="8"/>
  <c r="P1145" i="8"/>
  <c r="P1605" i="8"/>
  <c r="P473" i="8"/>
  <c r="P1487" i="8"/>
  <c r="P1499" i="8"/>
  <c r="P1683" i="8"/>
  <c r="P1714" i="8"/>
  <c r="P1746" i="8"/>
  <c r="P1742" i="8"/>
  <c r="P1740" i="8"/>
  <c r="P1707" i="8"/>
  <c r="P1716" i="8"/>
  <c r="P1549" i="8"/>
  <c r="P112" i="8"/>
  <c r="P114" i="8"/>
  <c r="P191" i="8"/>
  <c r="P213" i="8"/>
  <c r="P259" i="8"/>
  <c r="P266" i="8"/>
  <c r="P270" i="8"/>
  <c r="P321" i="8"/>
  <c r="P337" i="8"/>
  <c r="P105" i="8"/>
  <c r="P170" i="8"/>
  <c r="P193" i="8"/>
  <c r="P215" i="8"/>
  <c r="P283" i="8"/>
  <c r="P456" i="8"/>
  <c r="P515" i="8"/>
  <c r="P521" i="8"/>
  <c r="P527" i="8"/>
  <c r="P545" i="8"/>
  <c r="P116" i="8"/>
  <c r="P195" i="8"/>
  <c r="P301" i="8"/>
  <c r="P531" i="8"/>
  <c r="P107" i="8"/>
  <c r="P287" i="8"/>
  <c r="P329" i="8"/>
  <c r="P341" i="8"/>
  <c r="P426" i="8"/>
  <c r="P466" i="8"/>
  <c r="P541" i="8"/>
  <c r="P543" i="8"/>
  <c r="P547" i="8"/>
  <c r="P586" i="8"/>
  <c r="P118" i="8"/>
  <c r="P318" i="8"/>
  <c r="P428" i="8"/>
  <c r="P109" i="8"/>
  <c r="P111" i="8"/>
  <c r="P167" i="8"/>
  <c r="P212" i="8"/>
  <c r="P267" i="8"/>
  <c r="P269" i="8"/>
  <c r="P320" i="8"/>
  <c r="P508" i="8"/>
  <c r="P539" i="8"/>
  <c r="P549" i="8"/>
  <c r="P104" i="8"/>
  <c r="P113" i="8"/>
  <c r="P192" i="8"/>
  <c r="P468" i="8"/>
  <c r="P510" i="8"/>
  <c r="P115" i="8"/>
  <c r="P169" i="8"/>
  <c r="P214" i="8"/>
  <c r="P260" i="8"/>
  <c r="P338" i="8"/>
  <c r="P117" i="8"/>
  <c r="P427" i="8"/>
  <c r="P465" i="8"/>
  <c r="P548" i="8"/>
  <c r="P578" i="8"/>
  <c r="P110" i="8"/>
  <c r="P166" i="8"/>
  <c r="P268" i="8"/>
  <c r="P467" i="8"/>
  <c r="P469" i="8"/>
  <c r="P507" i="8"/>
  <c r="P509" i="8"/>
  <c r="P284" i="8"/>
  <c r="P631" i="8"/>
  <c r="P649" i="8"/>
  <c r="P711" i="8"/>
  <c r="P715" i="8"/>
  <c r="P726" i="8"/>
  <c r="P728" i="8"/>
  <c r="P786" i="8"/>
  <c r="P862" i="8"/>
  <c r="P286" i="8"/>
  <c r="P330" i="8"/>
  <c r="P457" i="8"/>
  <c r="P529" i="8"/>
  <c r="P535" i="8"/>
  <c r="P544" i="8"/>
  <c r="P575" i="8"/>
  <c r="P587" i="8"/>
  <c r="P633" i="8"/>
  <c r="P713" i="8"/>
  <c r="P754" i="8"/>
  <c r="P794" i="8"/>
  <c r="P340" i="8"/>
  <c r="P921" i="8"/>
  <c r="P1096" i="8"/>
  <c r="P1107" i="8"/>
  <c r="P603" i="8"/>
  <c r="P605" i="8"/>
  <c r="P750" i="8"/>
  <c r="P796" i="8"/>
  <c r="P814" i="8"/>
  <c r="P1075" i="8"/>
  <c r="P1084" i="8"/>
  <c r="P622" i="8"/>
  <c r="P624" i="8"/>
  <c r="P654" i="8"/>
  <c r="P829" i="8"/>
  <c r="P540" i="8"/>
  <c r="P584" i="8"/>
  <c r="P620" i="8"/>
  <c r="P648" i="8"/>
  <c r="P650" i="8"/>
  <c r="P652" i="8"/>
  <c r="P768" i="8"/>
  <c r="P861" i="8"/>
  <c r="P923" i="8"/>
  <c r="P948" i="8"/>
  <c r="P955" i="8"/>
  <c r="P974" i="8"/>
  <c r="P1015" i="8"/>
  <c r="P194" i="8"/>
  <c r="P425" i="8"/>
  <c r="P532" i="8"/>
  <c r="P582" i="8"/>
  <c r="P106" i="8"/>
  <c r="P534" i="8"/>
  <c r="P536" i="8"/>
  <c r="P574" i="8"/>
  <c r="P753" i="8"/>
  <c r="P793" i="8"/>
  <c r="P931" i="8"/>
  <c r="P976" i="8"/>
  <c r="P1090" i="8"/>
  <c r="P1106" i="8"/>
  <c r="P1118" i="8"/>
  <c r="P347" i="8"/>
  <c r="P602" i="8"/>
  <c r="P604" i="8"/>
  <c r="P795" i="8"/>
  <c r="P797" i="8"/>
  <c r="P945" i="8"/>
  <c r="P1108" i="8"/>
  <c r="P319" i="8"/>
  <c r="P730" i="8"/>
  <c r="P785" i="8"/>
  <c r="P1040" i="8"/>
  <c r="P1066" i="8"/>
  <c r="P1287" i="8"/>
  <c r="P1302" i="8"/>
  <c r="P885" i="8"/>
  <c r="P956" i="8"/>
  <c r="P1083" i="8"/>
  <c r="P1258" i="8"/>
  <c r="P1300" i="8"/>
  <c r="P1366" i="8"/>
  <c r="P1454" i="8"/>
  <c r="P1496" i="8"/>
  <c r="P751" i="8"/>
  <c r="P813" i="8"/>
  <c r="P856" i="8"/>
  <c r="P860" i="8"/>
  <c r="P872" i="8"/>
  <c r="P1013" i="8"/>
  <c r="P1068" i="8"/>
  <c r="P1085" i="8"/>
  <c r="P1123" i="8"/>
  <c r="P1260" i="8"/>
  <c r="P1271" i="8"/>
  <c r="P1500" i="8"/>
  <c r="P1518" i="8"/>
  <c r="P108" i="8"/>
  <c r="P530" i="8"/>
  <c r="P623" i="8"/>
  <c r="P929" i="8"/>
  <c r="P946" i="8"/>
  <c r="P1074" i="8"/>
  <c r="P1131" i="8"/>
  <c r="P1291" i="8"/>
  <c r="P1436" i="8"/>
  <c r="P1438" i="8"/>
  <c r="P1485" i="8"/>
  <c r="P1522" i="8"/>
  <c r="P1548" i="8"/>
  <c r="P846" i="8"/>
  <c r="P858" i="8"/>
  <c r="P1072" i="8"/>
  <c r="P1076" i="8"/>
  <c r="P1304" i="8"/>
  <c r="P621" i="8"/>
  <c r="P1078" i="8"/>
  <c r="P1099" i="8"/>
  <c r="P1273" i="8"/>
  <c r="P655" i="8"/>
  <c r="P729" i="8"/>
  <c r="P1067" i="8"/>
  <c r="P1122" i="8"/>
  <c r="P1141" i="8"/>
  <c r="P579" i="8"/>
  <c r="P727" i="8"/>
  <c r="P1014" i="8"/>
  <c r="P1069" i="8"/>
  <c r="P1109" i="8"/>
  <c r="P1303" i="8"/>
  <c r="P1365" i="8"/>
  <c r="P1414" i="8"/>
  <c r="P653" i="8"/>
  <c r="P847" i="8"/>
  <c r="P1016" i="8"/>
  <c r="P1270" i="8"/>
  <c r="P1486" i="8"/>
  <c r="P1077" i="8"/>
  <c r="P1094" i="8"/>
  <c r="P1494" i="8"/>
  <c r="P1519" i="8"/>
  <c r="P1725" i="8"/>
  <c r="P1624" i="8"/>
  <c r="P1626" i="8"/>
  <c r="P1675" i="8"/>
  <c r="P651" i="8"/>
  <c r="P769" i="8"/>
  <c r="P947" i="8"/>
  <c r="P1628" i="8"/>
  <c r="P1272" i="8"/>
  <c r="P1274" i="8"/>
  <c r="P1435" i="8"/>
  <c r="P1537" i="8"/>
  <c r="P1630" i="8"/>
  <c r="P1677" i="8"/>
  <c r="P1704" i="8"/>
  <c r="P573" i="8"/>
  <c r="P619" i="8"/>
  <c r="P1047" i="8"/>
  <c r="P1082" i="8"/>
  <c r="P1407" i="8"/>
  <c r="P1543" i="8"/>
  <c r="P1754" i="8"/>
  <c r="P550" i="8"/>
  <c r="P957" i="8"/>
  <c r="P1545" i="8"/>
  <c r="P538" i="8"/>
  <c r="P1041" i="8"/>
  <c r="P1418" i="8"/>
  <c r="P1497" i="8"/>
  <c r="P1547" i="8"/>
  <c r="P1623" i="8"/>
  <c r="P1657" i="8"/>
  <c r="P1674" i="8"/>
  <c r="P1724" i="8"/>
  <c r="P581" i="8"/>
  <c r="P1542" i="8"/>
  <c r="P1726" i="8"/>
  <c r="P1753" i="8"/>
  <c r="P1137" i="8"/>
  <c r="P1305" i="8"/>
  <c r="P1656" i="8"/>
  <c r="P1678" i="8"/>
  <c r="P606" i="8"/>
  <c r="P1408" i="8"/>
  <c r="P714" i="8"/>
  <c r="P712" i="8"/>
  <c r="P1520" i="8"/>
  <c r="P1723" i="8"/>
  <c r="P1495" i="8"/>
  <c r="P1629" i="8"/>
  <c r="P1292" i="8"/>
  <c r="P1498" i="8"/>
  <c r="P1676" i="8"/>
  <c r="P1286" i="8"/>
  <c r="P830" i="8"/>
  <c r="P1627" i="8"/>
  <c r="P1294" i="8"/>
  <c r="P392" i="8"/>
  <c r="P390" i="8"/>
  <c r="P389" i="8"/>
  <c r="P391" i="8"/>
  <c r="P886" i="8"/>
  <c r="P647" i="8"/>
  <c r="P870" i="8"/>
  <c r="P871" i="8"/>
  <c r="P598" i="8"/>
  <c r="P93" i="8"/>
  <c r="P232" i="8"/>
  <c r="P234" i="8"/>
  <c r="P236" i="8"/>
  <c r="P238" i="8"/>
  <c r="P276" i="8"/>
  <c r="P366" i="8"/>
  <c r="P368" i="8"/>
  <c r="P610" i="8"/>
  <c r="P120" i="8"/>
  <c r="P254" i="8"/>
  <c r="P557" i="8"/>
  <c r="P235" i="8"/>
  <c r="P365" i="8"/>
  <c r="P119" i="8"/>
  <c r="P253" i="8"/>
  <c r="P611" i="8"/>
  <c r="P367" i="8"/>
  <c r="P446" i="8"/>
  <c r="P694" i="8"/>
  <c r="P735" i="8"/>
  <c r="P820" i="8"/>
  <c r="P991" i="8"/>
  <c r="P596" i="8"/>
  <c r="P277" i="8"/>
  <c r="P657" i="8"/>
  <c r="P837" i="8"/>
  <c r="P1411" i="8"/>
  <c r="P935" i="8"/>
  <c r="P776" i="8"/>
  <c r="P1003" i="8"/>
  <c r="P1005" i="8"/>
  <c r="P1387" i="8"/>
  <c r="P1413" i="8"/>
  <c r="P671" i="8"/>
  <c r="P1372" i="8"/>
  <c r="P1374" i="8"/>
  <c r="P1376" i="8"/>
  <c r="P1378" i="8"/>
  <c r="P759" i="8"/>
  <c r="P1213" i="8"/>
  <c r="P802" i="8"/>
  <c r="P1371" i="8"/>
  <c r="P1004" i="8"/>
  <c r="P1384" i="8"/>
  <c r="P1386" i="8"/>
  <c r="P1558" i="8"/>
  <c r="P1666" i="8"/>
  <c r="P1382" i="8"/>
  <c r="P1523" i="8"/>
  <c r="P1529" i="8"/>
  <c r="P1556" i="8"/>
  <c r="P1380" i="8"/>
  <c r="P1637" i="8"/>
  <c r="P1752" i="8"/>
  <c r="P1665" i="8"/>
  <c r="P237" i="8"/>
  <c r="P1638" i="8"/>
  <c r="P1728" i="8"/>
  <c r="P1559" i="8"/>
  <c r="P1721" i="8"/>
  <c r="P1388" i="8"/>
  <c r="P458" i="8"/>
  <c r="P24" i="8"/>
  <c r="P216" i="8"/>
  <c r="P453" i="8"/>
  <c r="P459" i="8"/>
  <c r="P358" i="8"/>
  <c r="P928" i="8"/>
  <c r="P23" i="8"/>
  <c r="P916" i="8"/>
  <c r="P1318" i="8"/>
  <c r="P1241" i="8"/>
  <c r="P1267" i="8"/>
  <c r="P1269" i="8"/>
  <c r="P1029" i="8"/>
  <c r="P1153" i="8"/>
  <c r="P1281" i="8"/>
  <c r="P1711" i="8"/>
  <c r="P1420" i="8"/>
  <c r="P1647" i="8"/>
  <c r="P1737" i="8"/>
  <c r="P1622" i="8"/>
  <c r="P1468" i="8"/>
  <c r="P323" i="8"/>
  <c r="P523" i="8"/>
  <c r="P567" i="8"/>
  <c r="P571" i="8"/>
  <c r="P562" i="8"/>
  <c r="P561" i="8"/>
  <c r="P551" i="8"/>
  <c r="P566" i="8"/>
  <c r="P568" i="8"/>
  <c r="P298" i="8"/>
  <c r="P300" i="8"/>
  <c r="P310" i="8"/>
  <c r="P524" i="8"/>
  <c r="P309" i="8"/>
  <c r="P1089" i="8"/>
  <c r="P1119" i="8"/>
  <c r="P1149" i="8"/>
  <c r="P525" i="8"/>
  <c r="P560" i="8"/>
  <c r="P564" i="8"/>
  <c r="P1111" i="8"/>
  <c r="P1132" i="8"/>
  <c r="P1125" i="8"/>
  <c r="P1533" i="8"/>
  <c r="P1144" i="8"/>
  <c r="P1093" i="8"/>
  <c r="P563" i="8"/>
  <c r="P1135" i="8"/>
  <c r="P1148" i="8"/>
  <c r="P1128" i="8"/>
  <c r="P1535" i="8"/>
  <c r="P1098" i="8"/>
  <c r="P1534" i="8"/>
  <c r="P299" i="8"/>
  <c r="P397" i="8"/>
  <c r="P217" i="8"/>
  <c r="P331" i="8"/>
  <c r="P533" i="8"/>
  <c r="P455" i="8"/>
  <c r="P537" i="8"/>
  <c r="P583" i="8"/>
  <c r="P528" i="8"/>
  <c r="P576" i="8"/>
  <c r="P328" i="8"/>
  <c r="P585" i="8"/>
  <c r="P977" i="8"/>
  <c r="P709" i="8"/>
  <c r="P542" i="8"/>
  <c r="P857" i="8"/>
  <c r="P859" i="8"/>
  <c r="P572" i="8"/>
  <c r="P580" i="8"/>
  <c r="P630" i="8"/>
  <c r="P634" i="8"/>
  <c r="P570" i="8"/>
  <c r="P1079" i="8"/>
  <c r="P1117" i="8"/>
  <c r="P1136" i="8"/>
  <c r="P1104" i="8"/>
  <c r="P1121" i="8"/>
  <c r="P1504" i="8"/>
  <c r="P973" i="8"/>
  <c r="P1087" i="8"/>
  <c r="P577" i="8"/>
  <c r="P1065" i="8"/>
  <c r="P1130" i="8"/>
  <c r="P1071" i="8"/>
  <c r="P1073" i="8"/>
  <c r="P1552" i="8"/>
  <c r="P1691" i="8"/>
  <c r="P1503" i="8"/>
  <c r="P1551" i="8"/>
  <c r="P1081" i="8"/>
  <c r="P1538" i="8"/>
  <c r="P1536" i="8"/>
  <c r="P1544" i="8"/>
  <c r="P1690" i="8"/>
  <c r="E21" i="37" l="1"/>
  <c r="E25" i="37"/>
  <c r="E23" i="37"/>
  <c r="E24" i="37"/>
  <c r="E27" i="37"/>
  <c r="E20" i="37"/>
  <c r="E26" i="37"/>
  <c r="E19" i="37"/>
  <c r="E22" i="37"/>
  <c r="E18" i="37"/>
  <c r="A5" i="37"/>
  <c r="A1" i="37"/>
  <c r="A2" i="37"/>
  <c r="A2" i="8"/>
  <c r="A1" i="8"/>
  <c r="B2" i="7"/>
  <c r="B1" i="7"/>
  <c r="A2" i="6"/>
  <c r="A1" i="6"/>
  <c r="E29" i="37" l="1"/>
  <c r="H40" i="7" l="1"/>
  <c r="H10" i="7"/>
  <c r="H29" i="7" l="1"/>
  <c r="H20" i="7"/>
  <c r="H27" i="7"/>
  <c r="H37" i="7"/>
  <c r="H31" i="7"/>
  <c r="H33" i="7"/>
  <c r="H19" i="7"/>
  <c r="H39" i="7"/>
  <c r="H36" i="7"/>
  <c r="H41" i="7"/>
  <c r="H21" i="7"/>
  <c r="H17" i="7"/>
  <c r="H22" i="7"/>
  <c r="H25" i="7"/>
  <c r="H8" i="7"/>
  <c r="H9" i="7"/>
  <c r="H32" i="7"/>
  <c r="H14" i="7" l="1"/>
  <c r="H28" i="7"/>
  <c r="H13" i="7"/>
  <c r="H30" i="7"/>
  <c r="H16" i="7"/>
  <c r="H23" i="7"/>
  <c r="H11" i="7"/>
  <c r="H12" i="7"/>
  <c r="H24" i="7"/>
  <c r="H35" i="7"/>
  <c r="H34" i="7"/>
  <c r="H18" i="7"/>
  <c r="H38" i="7"/>
  <c r="H15" i="7"/>
  <c r="L43" i="6"/>
  <c r="J43" i="6"/>
  <c r="H43" i="6"/>
  <c r="F43" i="6"/>
  <c r="D43" i="6"/>
  <c r="B43" i="6"/>
  <c r="M42" i="6"/>
  <c r="K42" i="6"/>
  <c r="I42" i="6"/>
  <c r="G42" i="6"/>
  <c r="E42" i="6"/>
  <c r="C42" i="6"/>
  <c r="M41" i="6"/>
  <c r="K41" i="6"/>
  <c r="I41" i="6"/>
  <c r="G41" i="6"/>
  <c r="E41" i="6"/>
  <c r="C41" i="6"/>
  <c r="M40" i="6"/>
  <c r="K40" i="6"/>
  <c r="I40" i="6"/>
  <c r="G40" i="6"/>
  <c r="E40" i="6"/>
  <c r="C40" i="6"/>
  <c r="L37" i="6"/>
  <c r="J37" i="6"/>
  <c r="H37" i="6"/>
  <c r="F37" i="6"/>
  <c r="D37" i="6"/>
  <c r="B37" i="6"/>
  <c r="M36" i="6"/>
  <c r="K36" i="6"/>
  <c r="I36" i="6"/>
  <c r="G36" i="6"/>
  <c r="E36" i="6"/>
  <c r="C36" i="6"/>
  <c r="M35" i="6"/>
  <c r="K35" i="6"/>
  <c r="I35" i="6"/>
  <c r="G35" i="6"/>
  <c r="E35" i="6"/>
  <c r="C35" i="6"/>
  <c r="M34" i="6"/>
  <c r="K34" i="6"/>
  <c r="I34" i="6"/>
  <c r="G34" i="6"/>
  <c r="E34" i="6"/>
  <c r="C34" i="6"/>
  <c r="M33" i="6"/>
  <c r="K33" i="6"/>
  <c r="I33" i="6"/>
  <c r="G33" i="6"/>
  <c r="E33" i="6"/>
  <c r="C33" i="6"/>
  <c r="L30" i="6"/>
  <c r="J30" i="6"/>
  <c r="H30" i="6"/>
  <c r="F30" i="6"/>
  <c r="D30" i="6"/>
  <c r="B30" i="6"/>
  <c r="M29" i="6"/>
  <c r="M28" i="6"/>
  <c r="M27" i="6"/>
  <c r="M26" i="6"/>
  <c r="M17" i="6"/>
  <c r="M16" i="6"/>
  <c r="M15" i="6"/>
  <c r="M14" i="6"/>
  <c r="M13" i="6"/>
  <c r="M20" i="6" l="1"/>
  <c r="E37" i="6"/>
  <c r="E43" i="6"/>
  <c r="G37" i="6"/>
  <c r="G43" i="6"/>
  <c r="I37" i="6"/>
  <c r="I43" i="6"/>
  <c r="K37" i="6"/>
  <c r="K43" i="6"/>
  <c r="M43" i="6"/>
  <c r="M30" i="6"/>
  <c r="G30" i="6"/>
  <c r="J45" i="6"/>
  <c r="M23" i="6"/>
  <c r="M24" i="6"/>
  <c r="M19" i="6"/>
  <c r="C30" i="6"/>
  <c r="B45" i="6"/>
  <c r="C37" i="6"/>
  <c r="K30" i="6"/>
  <c r="H45" i="6"/>
  <c r="I30" i="6"/>
  <c r="M37" i="6"/>
  <c r="L45" i="6"/>
  <c r="C43" i="6"/>
  <c r="M22" i="6"/>
  <c r="M21" i="6"/>
  <c r="D45" i="6"/>
  <c r="E30" i="6"/>
  <c r="F45" i="6"/>
  <c r="J47" i="6" l="1"/>
  <c r="K47" i="6" s="1"/>
  <c r="I45" i="6"/>
  <c r="I46" i="6" s="1"/>
  <c r="C45" i="6"/>
  <c r="C46" i="6" s="1"/>
  <c r="B47" i="6"/>
  <c r="H47" i="6"/>
  <c r="K45" i="6"/>
  <c r="K46" i="6" s="1"/>
  <c r="L47" i="6"/>
  <c r="M47" i="6" s="1"/>
  <c r="M45" i="6"/>
  <c r="M46" i="6" s="1"/>
  <c r="F47" i="6"/>
  <c r="G45" i="6"/>
  <c r="G46" i="6" s="1"/>
  <c r="E45" i="6"/>
  <c r="E46" i="6" s="1"/>
  <c r="D47" i="6"/>
  <c r="E47" i="6" l="1"/>
  <c r="E50" i="6" s="1"/>
  <c r="I47" i="6"/>
  <c r="M50" i="6"/>
  <c r="C47" i="6"/>
  <c r="G47" i="6"/>
  <c r="K50" i="6"/>
  <c r="M1818" i="8" l="1"/>
  <c r="Q1818" i="8" s="1"/>
  <c r="M1806" i="8"/>
  <c r="Q1806" i="8" s="1"/>
  <c r="M1794" i="8"/>
  <c r="Q1794" i="8" s="1"/>
  <c r="M1782" i="8"/>
  <c r="Q1782" i="8" s="1"/>
  <c r="M1770" i="8"/>
  <c r="Q1770" i="8" s="1"/>
  <c r="M1758" i="8"/>
  <c r="Q1758" i="8" s="1"/>
  <c r="M1746" i="8"/>
  <c r="M1734" i="8"/>
  <c r="M1722" i="8"/>
  <c r="M1710" i="8"/>
  <c r="M1698" i="8"/>
  <c r="M1686" i="8"/>
  <c r="M1674" i="8"/>
  <c r="M1662" i="8"/>
  <c r="M1650" i="8"/>
  <c r="M1638" i="8"/>
  <c r="M1626" i="8"/>
  <c r="M1614" i="8"/>
  <c r="M1602" i="8"/>
  <c r="M1590" i="8"/>
  <c r="M1578" i="8"/>
  <c r="M1566" i="8"/>
  <c r="M1554" i="8"/>
  <c r="M1542" i="8"/>
  <c r="M1530" i="8"/>
  <c r="M1518" i="8"/>
  <c r="M1506" i="8"/>
  <c r="M1494" i="8"/>
  <c r="M1482" i="8"/>
  <c r="M1470" i="8"/>
  <c r="M1458" i="8"/>
  <c r="M1446" i="8"/>
  <c r="M1434" i="8"/>
  <c r="M1422" i="8"/>
  <c r="M1410" i="8"/>
  <c r="M1398" i="8"/>
  <c r="M1386" i="8"/>
  <c r="M1374" i="8"/>
  <c r="M1362" i="8"/>
  <c r="M1350" i="8"/>
  <c r="M1338" i="8"/>
  <c r="M1326" i="8"/>
  <c r="M1314" i="8"/>
  <c r="M1302" i="8"/>
  <c r="M1290" i="8"/>
  <c r="M1278" i="8"/>
  <c r="M1266" i="8"/>
  <c r="M1254" i="8"/>
  <c r="M1242" i="8"/>
  <c r="M1230" i="8"/>
  <c r="M1218" i="8"/>
  <c r="M1206" i="8"/>
  <c r="M1194" i="8"/>
  <c r="M1182" i="8"/>
  <c r="M1170" i="8"/>
  <c r="M1158" i="8"/>
  <c r="M1146" i="8"/>
  <c r="M1134" i="8"/>
  <c r="M1122" i="8"/>
  <c r="M1110" i="8"/>
  <c r="M1098" i="8"/>
  <c r="M1086" i="8"/>
  <c r="M1074" i="8"/>
  <c r="M1062" i="8"/>
  <c r="M1050" i="8"/>
  <c r="M1038" i="8"/>
  <c r="M1026" i="8"/>
  <c r="M1014" i="8"/>
  <c r="M1002" i="8"/>
  <c r="M990" i="8"/>
  <c r="M978" i="8"/>
  <c r="M966" i="8"/>
  <c r="M954" i="8"/>
  <c r="M942" i="8"/>
  <c r="M930" i="8"/>
  <c r="M918" i="8"/>
  <c r="M906" i="8"/>
  <c r="M894" i="8"/>
  <c r="M882" i="8"/>
  <c r="M870" i="8"/>
  <c r="M1817" i="8"/>
  <c r="Q1817" i="8" s="1"/>
  <c r="M1805" i="8"/>
  <c r="Q1805" i="8" s="1"/>
  <c r="M1793" i="8"/>
  <c r="Q1793" i="8" s="1"/>
  <c r="M1781" i="8"/>
  <c r="Q1781" i="8" s="1"/>
  <c r="M1769" i="8"/>
  <c r="Q1769" i="8" s="1"/>
  <c r="M1757" i="8"/>
  <c r="Q1757" i="8" s="1"/>
  <c r="M1745" i="8"/>
  <c r="M1733" i="8"/>
  <c r="M1721" i="8"/>
  <c r="M1709" i="8"/>
  <c r="M1697" i="8"/>
  <c r="M1685" i="8"/>
  <c r="M1673" i="8"/>
  <c r="M1661" i="8"/>
  <c r="M1649" i="8"/>
  <c r="M1637" i="8"/>
  <c r="M1625" i="8"/>
  <c r="M1613" i="8"/>
  <c r="M1601" i="8"/>
  <c r="M1589" i="8"/>
  <c r="M1577" i="8"/>
  <c r="M1565" i="8"/>
  <c r="M1553" i="8"/>
  <c r="M1541" i="8"/>
  <c r="M1529" i="8"/>
  <c r="M1517" i="8"/>
  <c r="M1505" i="8"/>
  <c r="M1493" i="8"/>
  <c r="M1481" i="8"/>
  <c r="M1469" i="8"/>
  <c r="M1457" i="8"/>
  <c r="M1445" i="8"/>
  <c r="M1433" i="8"/>
  <c r="M1421" i="8"/>
  <c r="M1409" i="8"/>
  <c r="M1397" i="8"/>
  <c r="M1385" i="8"/>
  <c r="M1373" i="8"/>
  <c r="M1361" i="8"/>
  <c r="M1349" i="8"/>
  <c r="M1337" i="8"/>
  <c r="M1325" i="8"/>
  <c r="M1313" i="8"/>
  <c r="M1301" i="8"/>
  <c r="M1289" i="8"/>
  <c r="M1277" i="8"/>
  <c r="M1265" i="8"/>
  <c r="M1253" i="8"/>
  <c r="M1241" i="8"/>
  <c r="M1229" i="8"/>
  <c r="M1217" i="8"/>
  <c r="M1205" i="8"/>
  <c r="M1193" i="8"/>
  <c r="M1181" i="8"/>
  <c r="M1169" i="8"/>
  <c r="M1157" i="8"/>
  <c r="M1145" i="8"/>
  <c r="M1133" i="8"/>
  <c r="M1121" i="8"/>
  <c r="M1109" i="8"/>
  <c r="M1097" i="8"/>
  <c r="M1085" i="8"/>
  <c r="M1073" i="8"/>
  <c r="M1061" i="8"/>
  <c r="M1049" i="8"/>
  <c r="M1037" i="8"/>
  <c r="M1025" i="8"/>
  <c r="M1013" i="8"/>
  <c r="M1001" i="8"/>
  <c r="M989" i="8"/>
  <c r="M977" i="8"/>
  <c r="M965" i="8"/>
  <c r="M953" i="8"/>
  <c r="M941" i="8"/>
  <c r="M929" i="8"/>
  <c r="M917" i="8"/>
  <c r="M905" i="8"/>
  <c r="M893" i="8"/>
  <c r="M881" i="8"/>
  <c r="M869" i="8"/>
  <c r="M857" i="8"/>
  <c r="M845" i="8"/>
  <c r="M833" i="8"/>
  <c r="M821" i="8"/>
  <c r="M809" i="8"/>
  <c r="M1816" i="8"/>
  <c r="Q1816" i="8" s="1"/>
  <c r="M1804" i="8"/>
  <c r="Q1804" i="8" s="1"/>
  <c r="M1792" i="8"/>
  <c r="Q1792" i="8" s="1"/>
  <c r="M1780" i="8"/>
  <c r="Q1780" i="8" s="1"/>
  <c r="M1768" i="8"/>
  <c r="Q1768" i="8" s="1"/>
  <c r="M1756" i="8"/>
  <c r="Q1756" i="8" s="1"/>
  <c r="M1744" i="8"/>
  <c r="M1732" i="8"/>
  <c r="M1720" i="8"/>
  <c r="M1708" i="8"/>
  <c r="M1696" i="8"/>
  <c r="M1684" i="8"/>
  <c r="M1672" i="8"/>
  <c r="M1660" i="8"/>
  <c r="M1648" i="8"/>
  <c r="M1636" i="8"/>
  <c r="M1624" i="8"/>
  <c r="M1612" i="8"/>
  <c r="M1600" i="8"/>
  <c r="M1588" i="8"/>
  <c r="M1576" i="8"/>
  <c r="M1564" i="8"/>
  <c r="M1552" i="8"/>
  <c r="M1540" i="8"/>
  <c r="M1528" i="8"/>
  <c r="M1516" i="8"/>
  <c r="M1504" i="8"/>
  <c r="M1492" i="8"/>
  <c r="M1480" i="8"/>
  <c r="M1468" i="8"/>
  <c r="M1456" i="8"/>
  <c r="M1444" i="8"/>
  <c r="M1432" i="8"/>
  <c r="M1420" i="8"/>
  <c r="M1408" i="8"/>
  <c r="M1396" i="8"/>
  <c r="M1384" i="8"/>
  <c r="M1372" i="8"/>
  <c r="M1360" i="8"/>
  <c r="M1348" i="8"/>
  <c r="M1336" i="8"/>
  <c r="M1324" i="8"/>
  <c r="M1312" i="8"/>
  <c r="M1300" i="8"/>
  <c r="M1288" i="8"/>
  <c r="M1276" i="8"/>
  <c r="M1264" i="8"/>
  <c r="M1252" i="8"/>
  <c r="M1240" i="8"/>
  <c r="M1228" i="8"/>
  <c r="M1216" i="8"/>
  <c r="M1204" i="8"/>
  <c r="M1192" i="8"/>
  <c r="M1180" i="8"/>
  <c r="M1168" i="8"/>
  <c r="M1156" i="8"/>
  <c r="M1144" i="8"/>
  <c r="M1132" i="8"/>
  <c r="M1120" i="8"/>
  <c r="M1108" i="8"/>
  <c r="M1096" i="8"/>
  <c r="M1084" i="8"/>
  <c r="M1072" i="8"/>
  <c r="M1060" i="8"/>
  <c r="M1048" i="8"/>
  <c r="M1036" i="8"/>
  <c r="M1024" i="8"/>
  <c r="M1012" i="8"/>
  <c r="M1000" i="8"/>
  <c r="M988" i="8"/>
  <c r="M976" i="8"/>
  <c r="M964" i="8"/>
  <c r="M952" i="8"/>
  <c r="M940" i="8"/>
  <c r="M928" i="8"/>
  <c r="M916" i="8"/>
  <c r="M904" i="8"/>
  <c r="M892" i="8"/>
  <c r="M880" i="8"/>
  <c r="M868" i="8"/>
  <c r="M856" i="8"/>
  <c r="M844" i="8"/>
  <c r="M832" i="8"/>
  <c r="M820" i="8"/>
  <c r="M808" i="8"/>
  <c r="M1815" i="8"/>
  <c r="Q1815" i="8" s="1"/>
  <c r="M1803" i="8"/>
  <c r="Q1803" i="8" s="1"/>
  <c r="M1791" i="8"/>
  <c r="Q1791" i="8" s="1"/>
  <c r="M1779" i="8"/>
  <c r="Q1779" i="8" s="1"/>
  <c r="M1767" i="8"/>
  <c r="Q1767" i="8" s="1"/>
  <c r="M1755" i="8"/>
  <c r="Q1755" i="8" s="1"/>
  <c r="M1743" i="8"/>
  <c r="M1731" i="8"/>
  <c r="M1719" i="8"/>
  <c r="M1707" i="8"/>
  <c r="M1695" i="8"/>
  <c r="M1683" i="8"/>
  <c r="M1671" i="8"/>
  <c r="M1659" i="8"/>
  <c r="M1647" i="8"/>
  <c r="M1635" i="8"/>
  <c r="M1623" i="8"/>
  <c r="M1611" i="8"/>
  <c r="M1599" i="8"/>
  <c r="M1587" i="8"/>
  <c r="M1575" i="8"/>
  <c r="M1563" i="8"/>
  <c r="M1551" i="8"/>
  <c r="M1539" i="8"/>
  <c r="M1527" i="8"/>
  <c r="M1515" i="8"/>
  <c r="M1503" i="8"/>
  <c r="M1491" i="8"/>
  <c r="M1479" i="8"/>
  <c r="M1467" i="8"/>
  <c r="M1455" i="8"/>
  <c r="M1443" i="8"/>
  <c r="M1431" i="8"/>
  <c r="M1419" i="8"/>
  <c r="M1407" i="8"/>
  <c r="M1395" i="8"/>
  <c r="M1383" i="8"/>
  <c r="M1371" i="8"/>
  <c r="M1359" i="8"/>
  <c r="M1347" i="8"/>
  <c r="M1335" i="8"/>
  <c r="M1323" i="8"/>
  <c r="M1311" i="8"/>
  <c r="M1299" i="8"/>
  <c r="M1287" i="8"/>
  <c r="M1275" i="8"/>
  <c r="M1263" i="8"/>
  <c r="M1251" i="8"/>
  <c r="M1239" i="8"/>
  <c r="M1227" i="8"/>
  <c r="M1215" i="8"/>
  <c r="M1203" i="8"/>
  <c r="M1191" i="8"/>
  <c r="M1179" i="8"/>
  <c r="M1167" i="8"/>
  <c r="M1155" i="8"/>
  <c r="M1143" i="8"/>
  <c r="M1131" i="8"/>
  <c r="M1119" i="8"/>
  <c r="M1107" i="8"/>
  <c r="M1095" i="8"/>
  <c r="M1083" i="8"/>
  <c r="M1071" i="8"/>
  <c r="M1059" i="8"/>
  <c r="M1047" i="8"/>
  <c r="M1035" i="8"/>
  <c r="M1023" i="8"/>
  <c r="M1011" i="8"/>
  <c r="M999" i="8"/>
  <c r="M987" i="8"/>
  <c r="M975" i="8"/>
  <c r="M963" i="8"/>
  <c r="M951" i="8"/>
  <c r="M939" i="8"/>
  <c r="M927" i="8"/>
  <c r="M915" i="8"/>
  <c r="M903" i="8"/>
  <c r="M891" i="8"/>
  <c r="M879" i="8"/>
  <c r="M867" i="8"/>
  <c r="M855" i="8"/>
  <c r="M843" i="8"/>
  <c r="M831" i="8"/>
  <c r="M819" i="8"/>
  <c r="M807" i="8"/>
  <c r="M1814" i="8"/>
  <c r="Q1814" i="8" s="1"/>
  <c r="M1802" i="8"/>
  <c r="Q1802" i="8" s="1"/>
  <c r="M1790" i="8"/>
  <c r="Q1790" i="8" s="1"/>
  <c r="M1778" i="8"/>
  <c r="Q1778" i="8" s="1"/>
  <c r="M1766" i="8"/>
  <c r="Q1766" i="8" s="1"/>
  <c r="M1754" i="8"/>
  <c r="M1742" i="8"/>
  <c r="M1730" i="8"/>
  <c r="M1718" i="8"/>
  <c r="M1706" i="8"/>
  <c r="M1694" i="8"/>
  <c r="M1682" i="8"/>
  <c r="M1670" i="8"/>
  <c r="M1658" i="8"/>
  <c r="M1646" i="8"/>
  <c r="M1634" i="8"/>
  <c r="M1622" i="8"/>
  <c r="M1610" i="8"/>
  <c r="M1598" i="8"/>
  <c r="M1586" i="8"/>
  <c r="M1574" i="8"/>
  <c r="M1562" i="8"/>
  <c r="M1550" i="8"/>
  <c r="M1538" i="8"/>
  <c r="M1526" i="8"/>
  <c r="M1514" i="8"/>
  <c r="M1502" i="8"/>
  <c r="M1490" i="8"/>
  <c r="M1478" i="8"/>
  <c r="M1466" i="8"/>
  <c r="M1454" i="8"/>
  <c r="M1442" i="8"/>
  <c r="M1430" i="8"/>
  <c r="M1418" i="8"/>
  <c r="M1406" i="8"/>
  <c r="M1394" i="8"/>
  <c r="M1382" i="8"/>
  <c r="M1370" i="8"/>
  <c r="M1358" i="8"/>
  <c r="M1346" i="8"/>
  <c r="M1334" i="8"/>
  <c r="M1322" i="8"/>
  <c r="M1310" i="8"/>
  <c r="M1298" i="8"/>
  <c r="M1286" i="8"/>
  <c r="M1274" i="8"/>
  <c r="M1262" i="8"/>
  <c r="M1250" i="8"/>
  <c r="M1238" i="8"/>
  <c r="M1226" i="8"/>
  <c r="M1214" i="8"/>
  <c r="M1202" i="8"/>
  <c r="M1190" i="8"/>
  <c r="M1178" i="8"/>
  <c r="M1166" i="8"/>
  <c r="M1154" i="8"/>
  <c r="M1142" i="8"/>
  <c r="M1130" i="8"/>
  <c r="M1118" i="8"/>
  <c r="M1106" i="8"/>
  <c r="M1094" i="8"/>
  <c r="M1082" i="8"/>
  <c r="M1070" i="8"/>
  <c r="M1058" i="8"/>
  <c r="M1046" i="8"/>
  <c r="M1034" i="8"/>
  <c r="M1022" i="8"/>
  <c r="M1010" i="8"/>
  <c r="M998" i="8"/>
  <c r="M986" i="8"/>
  <c r="M974" i="8"/>
  <c r="M962" i="8"/>
  <c r="M950" i="8"/>
  <c r="M938" i="8"/>
  <c r="M926" i="8"/>
  <c r="M914" i="8"/>
  <c r="M902" i="8"/>
  <c r="M890" i="8"/>
  <c r="M878" i="8"/>
  <c r="M866" i="8"/>
  <c r="M854" i="8"/>
  <c r="M842" i="8"/>
  <c r="M830" i="8"/>
  <c r="M818" i="8"/>
  <c r="M806" i="8"/>
  <c r="M1813" i="8"/>
  <c r="Q1813" i="8" s="1"/>
  <c r="M1801" i="8"/>
  <c r="Q1801" i="8" s="1"/>
  <c r="M1789" i="8"/>
  <c r="Q1789" i="8" s="1"/>
  <c r="M1777" i="8"/>
  <c r="Q1777" i="8" s="1"/>
  <c r="M1765" i="8"/>
  <c r="Q1765" i="8" s="1"/>
  <c r="M1753" i="8"/>
  <c r="M1741" i="8"/>
  <c r="M1729" i="8"/>
  <c r="M1717" i="8"/>
  <c r="M1705" i="8"/>
  <c r="M1693" i="8"/>
  <c r="M1681" i="8"/>
  <c r="M1669" i="8"/>
  <c r="M1657" i="8"/>
  <c r="M1645" i="8"/>
  <c r="M1633" i="8"/>
  <c r="M1621" i="8"/>
  <c r="M1609" i="8"/>
  <c r="M1597" i="8"/>
  <c r="M1585" i="8"/>
  <c r="M1573" i="8"/>
  <c r="M1561" i="8"/>
  <c r="M1549" i="8"/>
  <c r="M1537" i="8"/>
  <c r="M1525" i="8"/>
  <c r="M1513" i="8"/>
  <c r="M1501" i="8"/>
  <c r="M1489" i="8"/>
  <c r="M1477" i="8"/>
  <c r="M1465" i="8"/>
  <c r="M1453" i="8"/>
  <c r="M1441" i="8"/>
  <c r="M1429" i="8"/>
  <c r="M1417" i="8"/>
  <c r="M1405" i="8"/>
  <c r="M1393" i="8"/>
  <c r="M1381" i="8"/>
  <c r="M1369" i="8"/>
  <c r="M1357" i="8"/>
  <c r="M1345" i="8"/>
  <c r="M1333" i="8"/>
  <c r="M1321" i="8"/>
  <c r="M1309" i="8"/>
  <c r="M1297" i="8"/>
  <c r="M1285" i="8"/>
  <c r="M1273" i="8"/>
  <c r="M1261" i="8"/>
  <c r="M1249" i="8"/>
  <c r="M1237" i="8"/>
  <c r="M1225" i="8"/>
  <c r="M1213" i="8"/>
  <c r="M1201" i="8"/>
  <c r="M1189" i="8"/>
  <c r="M1177" i="8"/>
  <c r="M1165" i="8"/>
  <c r="M1153" i="8"/>
  <c r="M1141" i="8"/>
  <c r="M1129" i="8"/>
  <c r="M1117" i="8"/>
  <c r="M1105" i="8"/>
  <c r="M1093" i="8"/>
  <c r="M1081" i="8"/>
  <c r="M1069" i="8"/>
  <c r="M1057" i="8"/>
  <c r="M1045" i="8"/>
  <c r="M1033" i="8"/>
  <c r="M1021" i="8"/>
  <c r="M1009" i="8"/>
  <c r="M997" i="8"/>
  <c r="M985" i="8"/>
  <c r="M973" i="8"/>
  <c r="M961" i="8"/>
  <c r="M949" i="8"/>
  <c r="M937" i="8"/>
  <c r="M925" i="8"/>
  <c r="M913" i="8"/>
  <c r="M901" i="8"/>
  <c r="M889" i="8"/>
  <c r="M877" i="8"/>
  <c r="M865" i="8"/>
  <c r="M853" i="8"/>
  <c r="M841" i="8"/>
  <c r="M829" i="8"/>
  <c r="M1824" i="8"/>
  <c r="Q1824" i="8" s="1"/>
  <c r="M1812" i="8"/>
  <c r="Q1812" i="8" s="1"/>
  <c r="M1800" i="8"/>
  <c r="Q1800" i="8" s="1"/>
  <c r="M1788" i="8"/>
  <c r="Q1788" i="8" s="1"/>
  <c r="M1776" i="8"/>
  <c r="Q1776" i="8" s="1"/>
  <c r="M1764" i="8"/>
  <c r="Q1764" i="8" s="1"/>
  <c r="M1752" i="8"/>
  <c r="M1740" i="8"/>
  <c r="M1728" i="8"/>
  <c r="M1716" i="8"/>
  <c r="M1704" i="8"/>
  <c r="M1692" i="8"/>
  <c r="M1680" i="8"/>
  <c r="M1668" i="8"/>
  <c r="M1656" i="8"/>
  <c r="M1644" i="8"/>
  <c r="M1632" i="8"/>
  <c r="M1620" i="8"/>
  <c r="M1608" i="8"/>
  <c r="M1596" i="8"/>
  <c r="M1584" i="8"/>
  <c r="M1572" i="8"/>
  <c r="M1560" i="8"/>
  <c r="M1548" i="8"/>
  <c r="M1536" i="8"/>
  <c r="M1524" i="8"/>
  <c r="M1512" i="8"/>
  <c r="M1500" i="8"/>
  <c r="M1488" i="8"/>
  <c r="M1476" i="8"/>
  <c r="M1464" i="8"/>
  <c r="M1452" i="8"/>
  <c r="M1440" i="8"/>
  <c r="M1428" i="8"/>
  <c r="M1416" i="8"/>
  <c r="M1404" i="8"/>
  <c r="M1392" i="8"/>
  <c r="M1380" i="8"/>
  <c r="M1368" i="8"/>
  <c r="M1356" i="8"/>
  <c r="M1344" i="8"/>
  <c r="M1332" i="8"/>
  <c r="M1320" i="8"/>
  <c r="M1308" i="8"/>
  <c r="M1296" i="8"/>
  <c r="M1284" i="8"/>
  <c r="M1272" i="8"/>
  <c r="M1260" i="8"/>
  <c r="M1823" i="8"/>
  <c r="Q1823" i="8" s="1"/>
  <c r="M1811" i="8"/>
  <c r="Q1811" i="8" s="1"/>
  <c r="M1799" i="8"/>
  <c r="Q1799" i="8" s="1"/>
  <c r="M1787" i="8"/>
  <c r="Q1787" i="8" s="1"/>
  <c r="M1775" i="8"/>
  <c r="Q1775" i="8" s="1"/>
  <c r="M1763" i="8"/>
  <c r="Q1763" i="8" s="1"/>
  <c r="M1751" i="8"/>
  <c r="M1739" i="8"/>
  <c r="M1727" i="8"/>
  <c r="M1715" i="8"/>
  <c r="M1703" i="8"/>
  <c r="M1691" i="8"/>
  <c r="M1679" i="8"/>
  <c r="M1667" i="8"/>
  <c r="M1655" i="8"/>
  <c r="M1643" i="8"/>
  <c r="M1631" i="8"/>
  <c r="M1619" i="8"/>
  <c r="M1607" i="8"/>
  <c r="M1595" i="8"/>
  <c r="M1583" i="8"/>
  <c r="M1571" i="8"/>
  <c r="M1559" i="8"/>
  <c r="M1547" i="8"/>
  <c r="M1535" i="8"/>
  <c r="M1523" i="8"/>
  <c r="M1511" i="8"/>
  <c r="M1499" i="8"/>
  <c r="M1487" i="8"/>
  <c r="M1475" i="8"/>
  <c r="M1463" i="8"/>
  <c r="M1451" i="8"/>
  <c r="M1439" i="8"/>
  <c r="M1427" i="8"/>
  <c r="M1415" i="8"/>
  <c r="M1403" i="8"/>
  <c r="M1391" i="8"/>
  <c r="M1379" i="8"/>
  <c r="M1367" i="8"/>
  <c r="M1355" i="8"/>
  <c r="M1343" i="8"/>
  <c r="M1331" i="8"/>
  <c r="M1319" i="8"/>
  <c r="M1307" i="8"/>
  <c r="M1295" i="8"/>
  <c r="M1283" i="8"/>
  <c r="M1271" i="8"/>
  <c r="M1259" i="8"/>
  <c r="M1247" i="8"/>
  <c r="M1235" i="8"/>
  <c r="M1223" i="8"/>
  <c r="M1211" i="8"/>
  <c r="M1199" i="8"/>
  <c r="M1187" i="8"/>
  <c r="M1175" i="8"/>
  <c r="M1163" i="8"/>
  <c r="M1151" i="8"/>
  <c r="M1139" i="8"/>
  <c r="M1127" i="8"/>
  <c r="M1115" i="8"/>
  <c r="M1103" i="8"/>
  <c r="M1091" i="8"/>
  <c r="M1079" i="8"/>
  <c r="M1067" i="8"/>
  <c r="M1055" i="8"/>
  <c r="M1043" i="8"/>
  <c r="M1031" i="8"/>
  <c r="M1019" i="8"/>
  <c r="M1007" i="8"/>
  <c r="M995" i="8"/>
  <c r="M983" i="8"/>
  <c r="M971" i="8"/>
  <c r="M959" i="8"/>
  <c r="M947" i="8"/>
  <c r="M935" i="8"/>
  <c r="M923" i="8"/>
  <c r="M911" i="8"/>
  <c r="M899" i="8"/>
  <c r="M887" i="8"/>
  <c r="M875" i="8"/>
  <c r="M863" i="8"/>
  <c r="M851" i="8"/>
  <c r="M839" i="8"/>
  <c r="M827" i="8"/>
  <c r="M815" i="8"/>
  <c r="M1821" i="8"/>
  <c r="Q1821" i="8" s="1"/>
  <c r="M1809" i="8"/>
  <c r="Q1809" i="8" s="1"/>
  <c r="M1797" i="8"/>
  <c r="Q1797" i="8" s="1"/>
  <c r="M1785" i="8"/>
  <c r="Q1785" i="8" s="1"/>
  <c r="M1773" i="8"/>
  <c r="Q1773" i="8" s="1"/>
  <c r="M1761" i="8"/>
  <c r="Q1761" i="8" s="1"/>
  <c r="M1749" i="8"/>
  <c r="M1737" i="8"/>
  <c r="M1725" i="8"/>
  <c r="M1713" i="8"/>
  <c r="M1701" i="8"/>
  <c r="M1689" i="8"/>
  <c r="M1677" i="8"/>
  <c r="M1665" i="8"/>
  <c r="M1653" i="8"/>
  <c r="M1641" i="8"/>
  <c r="M1629" i="8"/>
  <c r="M1617" i="8"/>
  <c r="M1605" i="8"/>
  <c r="M1593" i="8"/>
  <c r="M1581" i="8"/>
  <c r="M1569" i="8"/>
  <c r="M1557" i="8"/>
  <c r="M1545" i="8"/>
  <c r="M1533" i="8"/>
  <c r="M1521" i="8"/>
  <c r="M1509" i="8"/>
  <c r="M1497" i="8"/>
  <c r="M1485" i="8"/>
  <c r="M1473" i="8"/>
  <c r="M1461" i="8"/>
  <c r="M1449" i="8"/>
  <c r="M1437" i="8"/>
  <c r="M1425" i="8"/>
  <c r="M1413" i="8"/>
  <c r="M1401" i="8"/>
  <c r="M1389" i="8"/>
  <c r="M1377" i="8"/>
  <c r="M1365" i="8"/>
  <c r="M1353" i="8"/>
  <c r="M1341" i="8"/>
  <c r="M1329" i="8"/>
  <c r="M1317" i="8"/>
  <c r="M1305" i="8"/>
  <c r="M1293" i="8"/>
  <c r="M1281" i="8"/>
  <c r="M1269" i="8"/>
  <c r="M1257" i="8"/>
  <c r="M1245" i="8"/>
  <c r="M1233" i="8"/>
  <c r="M1221" i="8"/>
  <c r="M1209" i="8"/>
  <c r="M1197" i="8"/>
  <c r="M1185" i="8"/>
  <c r="M1173" i="8"/>
  <c r="M1161" i="8"/>
  <c r="M1149" i="8"/>
  <c r="M1137" i="8"/>
  <c r="M1125" i="8"/>
  <c r="M1113" i="8"/>
  <c r="M1101" i="8"/>
  <c r="M1089" i="8"/>
  <c r="M1077" i="8"/>
  <c r="M1065" i="8"/>
  <c r="M1053" i="8"/>
  <c r="M1041" i="8"/>
  <c r="M1029" i="8"/>
  <c r="M1017" i="8"/>
  <c r="M1005" i="8"/>
  <c r="M993" i="8"/>
  <c r="M981" i="8"/>
  <c r="M969" i="8"/>
  <c r="M957" i="8"/>
  <c r="M945" i="8"/>
  <c r="M933" i="8"/>
  <c r="M921" i="8"/>
  <c r="M909" i="8"/>
  <c r="M897" i="8"/>
  <c r="M885" i="8"/>
  <c r="M873" i="8"/>
  <c r="M861" i="8"/>
  <c r="M849" i="8"/>
  <c r="M837" i="8"/>
  <c r="M825" i="8"/>
  <c r="M813" i="8"/>
  <c r="M1820" i="8"/>
  <c r="Q1820" i="8" s="1"/>
  <c r="M1808" i="8"/>
  <c r="Q1808" i="8" s="1"/>
  <c r="M1796" i="8"/>
  <c r="Q1796" i="8" s="1"/>
  <c r="M1784" i="8"/>
  <c r="Q1784" i="8" s="1"/>
  <c r="M1772" i="8"/>
  <c r="Q1772" i="8" s="1"/>
  <c r="M1760" i="8"/>
  <c r="Q1760" i="8" s="1"/>
  <c r="M1748" i="8"/>
  <c r="M1736" i="8"/>
  <c r="M1724" i="8"/>
  <c r="M1712" i="8"/>
  <c r="M1700" i="8"/>
  <c r="M1688" i="8"/>
  <c r="M1676" i="8"/>
  <c r="M1664" i="8"/>
  <c r="M1652" i="8"/>
  <c r="M1640" i="8"/>
  <c r="M1628" i="8"/>
  <c r="M1616" i="8"/>
  <c r="M1604" i="8"/>
  <c r="M1592" i="8"/>
  <c r="M1580" i="8"/>
  <c r="M1568" i="8"/>
  <c r="M1556" i="8"/>
  <c r="M1544" i="8"/>
  <c r="M1532" i="8"/>
  <c r="M1520" i="8"/>
  <c r="M1508" i="8"/>
  <c r="M1496" i="8"/>
  <c r="M1484" i="8"/>
  <c r="M1472" i="8"/>
  <c r="M1460" i="8"/>
  <c r="M1448" i="8"/>
  <c r="M1436" i="8"/>
  <c r="M1424" i="8"/>
  <c r="M1412" i="8"/>
  <c r="M1400" i="8"/>
  <c r="M1388" i="8"/>
  <c r="M1376" i="8"/>
  <c r="M1364" i="8"/>
  <c r="M1352" i="8"/>
  <c r="M1340" i="8"/>
  <c r="M1328" i="8"/>
  <c r="M1316" i="8"/>
  <c r="M1304" i="8"/>
  <c r="M1292" i="8"/>
  <c r="M1280" i="8"/>
  <c r="M1268" i="8"/>
  <c r="M1256" i="8"/>
  <c r="M1244" i="8"/>
  <c r="M1232" i="8"/>
  <c r="M1220" i="8"/>
  <c r="M1208" i="8"/>
  <c r="M1196" i="8"/>
  <c r="M1184" i="8"/>
  <c r="M1172" i="8"/>
  <c r="M1160" i="8"/>
  <c r="M1148" i="8"/>
  <c r="M1136" i="8"/>
  <c r="M1124" i="8"/>
  <c r="M1112" i="8"/>
  <c r="M1100" i="8"/>
  <c r="M1088" i="8"/>
  <c r="M1076" i="8"/>
  <c r="M1064" i="8"/>
  <c r="M1052" i="8"/>
  <c r="M1040" i="8"/>
  <c r="M1028" i="8"/>
  <c r="M1016" i="8"/>
  <c r="M1004" i="8"/>
  <c r="M992" i="8"/>
  <c r="M980" i="8"/>
  <c r="M968" i="8"/>
  <c r="M956" i="8"/>
  <c r="M944" i="8"/>
  <c r="M932" i="8"/>
  <c r="M920" i="8"/>
  <c r="M908" i="8"/>
  <c r="M896" i="8"/>
  <c r="M884" i="8"/>
  <c r="M872" i="8"/>
  <c r="M860" i="8"/>
  <c r="M848" i="8"/>
  <c r="M836" i="8"/>
  <c r="M824" i="8"/>
  <c r="M812" i="8"/>
  <c r="M1786" i="8"/>
  <c r="Q1786" i="8" s="1"/>
  <c r="M1714" i="8"/>
  <c r="M1642" i="8"/>
  <c r="M1570" i="8"/>
  <c r="M1498" i="8"/>
  <c r="M1426" i="8"/>
  <c r="M1354" i="8"/>
  <c r="M1282" i="8"/>
  <c r="M1224" i="8"/>
  <c r="M1176" i="8"/>
  <c r="M1128" i="8"/>
  <c r="M1080" i="8"/>
  <c r="M1032" i="8"/>
  <c r="M984" i="8"/>
  <c r="M936" i="8"/>
  <c r="M888" i="8"/>
  <c r="M847" i="8"/>
  <c r="M814" i="8"/>
  <c r="M796" i="8"/>
  <c r="M784" i="8"/>
  <c r="M772" i="8"/>
  <c r="M760" i="8"/>
  <c r="M748" i="8"/>
  <c r="M736" i="8"/>
  <c r="M724" i="8"/>
  <c r="M712" i="8"/>
  <c r="M700" i="8"/>
  <c r="M688" i="8"/>
  <c r="M676" i="8"/>
  <c r="M664" i="8"/>
  <c r="M652" i="8"/>
  <c r="M640" i="8"/>
  <c r="M628" i="8"/>
  <c r="M616" i="8"/>
  <c r="M604" i="8"/>
  <c r="M592" i="8"/>
  <c r="M580" i="8"/>
  <c r="M568" i="8"/>
  <c r="M556" i="8"/>
  <c r="M544" i="8"/>
  <c r="M1783" i="8"/>
  <c r="Q1783" i="8" s="1"/>
  <c r="M1711" i="8"/>
  <c r="M1639" i="8"/>
  <c r="M1567" i="8"/>
  <c r="M1495" i="8"/>
  <c r="M1423" i="8"/>
  <c r="M1351" i="8"/>
  <c r="M1279" i="8"/>
  <c r="M1222" i="8"/>
  <c r="M1174" i="8"/>
  <c r="M1126" i="8"/>
  <c r="M1078" i="8"/>
  <c r="M1030" i="8"/>
  <c r="M982" i="8"/>
  <c r="M934" i="8"/>
  <c r="M886" i="8"/>
  <c r="M846" i="8"/>
  <c r="M811" i="8"/>
  <c r="M795" i="8"/>
  <c r="M783" i="8"/>
  <c r="M771" i="8"/>
  <c r="M759" i="8"/>
  <c r="M747" i="8"/>
  <c r="M735" i="8"/>
  <c r="M723" i="8"/>
  <c r="M711" i="8"/>
  <c r="M699" i="8"/>
  <c r="M687" i="8"/>
  <c r="M675" i="8"/>
  <c r="M663" i="8"/>
  <c r="M651" i="8"/>
  <c r="M639" i="8"/>
  <c r="M627" i="8"/>
  <c r="M615" i="8"/>
  <c r="M603" i="8"/>
  <c r="M591" i="8"/>
  <c r="M579" i="8"/>
  <c r="M567" i="8"/>
  <c r="M555" i="8"/>
  <c r="M543" i="8"/>
  <c r="M531" i="8"/>
  <c r="M519" i="8"/>
  <c r="M507" i="8"/>
  <c r="M495" i="8"/>
  <c r="M483" i="8"/>
  <c r="M471" i="8"/>
  <c r="M459" i="8"/>
  <c r="M447" i="8"/>
  <c r="M435" i="8"/>
  <c r="M423" i="8"/>
  <c r="M411" i="8"/>
  <c r="M399" i="8"/>
  <c r="M387" i="8"/>
  <c r="M375" i="8"/>
  <c r="M363" i="8"/>
  <c r="M351" i="8"/>
  <c r="M339" i="8"/>
  <c r="M327" i="8"/>
  <c r="M315" i="8"/>
  <c r="M303" i="8"/>
  <c r="M291" i="8"/>
  <c r="M279" i="8"/>
  <c r="M267" i="8"/>
  <c r="M255" i="8"/>
  <c r="M243" i="8"/>
  <c r="M231" i="8"/>
  <c r="M219" i="8"/>
  <c r="M207" i="8"/>
  <c r="M195" i="8"/>
  <c r="M183" i="8"/>
  <c r="M171" i="8"/>
  <c r="M159" i="8"/>
  <c r="M147" i="8"/>
  <c r="M135" i="8"/>
  <c r="M124" i="8"/>
  <c r="M112" i="8"/>
  <c r="M100" i="8"/>
  <c r="M88" i="8"/>
  <c r="M76" i="8"/>
  <c r="M64" i="8"/>
  <c r="M1774" i="8"/>
  <c r="Q1774" i="8" s="1"/>
  <c r="M1702" i="8"/>
  <c r="M1630" i="8"/>
  <c r="M1558" i="8"/>
  <c r="M1486" i="8"/>
  <c r="M1414" i="8"/>
  <c r="M1342" i="8"/>
  <c r="M1270" i="8"/>
  <c r="M1219" i="8"/>
  <c r="M1171" i="8"/>
  <c r="M1123" i="8"/>
  <c r="M1075" i="8"/>
  <c r="M1027" i="8"/>
  <c r="M979" i="8"/>
  <c r="M931" i="8"/>
  <c r="M883" i="8"/>
  <c r="M840" i="8"/>
  <c r="M810" i="8"/>
  <c r="M794" i="8"/>
  <c r="M782" i="8"/>
  <c r="M770" i="8"/>
  <c r="M758" i="8"/>
  <c r="M746" i="8"/>
  <c r="M734" i="8"/>
  <c r="M722" i="8"/>
  <c r="M710" i="8"/>
  <c r="M698" i="8"/>
  <c r="M686" i="8"/>
  <c r="M674" i="8"/>
  <c r="M662" i="8"/>
  <c r="M650" i="8"/>
  <c r="M638" i="8"/>
  <c r="M626" i="8"/>
  <c r="M614" i="8"/>
  <c r="M602" i="8"/>
  <c r="M590" i="8"/>
  <c r="M578" i="8"/>
  <c r="M566" i="8"/>
  <c r="M554" i="8"/>
  <c r="M542" i="8"/>
  <c r="M530" i="8"/>
  <c r="M518" i="8"/>
  <c r="M506" i="8"/>
  <c r="M494" i="8"/>
  <c r="M482" i="8"/>
  <c r="M470" i="8"/>
  <c r="M458" i="8"/>
  <c r="M446" i="8"/>
  <c r="M434" i="8"/>
  <c r="M422" i="8"/>
  <c r="M410" i="8"/>
  <c r="M398" i="8"/>
  <c r="M386" i="8"/>
  <c r="M374" i="8"/>
  <c r="M362" i="8"/>
  <c r="M350" i="8"/>
  <c r="M338" i="8"/>
  <c r="M326" i="8"/>
  <c r="M314" i="8"/>
  <c r="M302" i="8"/>
  <c r="M290" i="8"/>
  <c r="M278" i="8"/>
  <c r="M266" i="8"/>
  <c r="M254" i="8"/>
  <c r="M242" i="8"/>
  <c r="M230" i="8"/>
  <c r="M218" i="8"/>
  <c r="M206" i="8"/>
  <c r="M194" i="8"/>
  <c r="M182" i="8"/>
  <c r="M170" i="8"/>
  <c r="M158" i="8"/>
  <c r="M146" i="8"/>
  <c r="M134" i="8"/>
  <c r="M123" i="8"/>
  <c r="M111" i="8"/>
  <c r="M99" i="8"/>
  <c r="M87" i="8"/>
  <c r="M75" i="8"/>
  <c r="M63" i="8"/>
  <c r="M51" i="8"/>
  <c r="M39" i="8"/>
  <c r="M27" i="8"/>
  <c r="M15" i="8"/>
  <c r="M1771" i="8"/>
  <c r="Q1771" i="8" s="1"/>
  <c r="M1699" i="8"/>
  <c r="M1627" i="8"/>
  <c r="M1555" i="8"/>
  <c r="M1483" i="8"/>
  <c r="M1411" i="8"/>
  <c r="M1339" i="8"/>
  <c r="M1267" i="8"/>
  <c r="M1212" i="8"/>
  <c r="M1164" i="8"/>
  <c r="M1116" i="8"/>
  <c r="M1068" i="8"/>
  <c r="M1020" i="8"/>
  <c r="M972" i="8"/>
  <c r="M924" i="8"/>
  <c r="M876" i="8"/>
  <c r="M838" i="8"/>
  <c r="M805" i="8"/>
  <c r="M793" i="8"/>
  <c r="M781" i="8"/>
  <c r="M769" i="8"/>
  <c r="M757" i="8"/>
  <c r="M745" i="8"/>
  <c r="M733" i="8"/>
  <c r="M721" i="8"/>
  <c r="M709" i="8"/>
  <c r="M697" i="8"/>
  <c r="M685" i="8"/>
  <c r="M673" i="8"/>
  <c r="M661" i="8"/>
  <c r="M649" i="8"/>
  <c r="M637" i="8"/>
  <c r="M625" i="8"/>
  <c r="M613" i="8"/>
  <c r="M601" i="8"/>
  <c r="M589" i="8"/>
  <c r="M577" i="8"/>
  <c r="M565" i="8"/>
  <c r="M553" i="8"/>
  <c r="M541" i="8"/>
  <c r="M529" i="8"/>
  <c r="M517" i="8"/>
  <c r="M505" i="8"/>
  <c r="M493" i="8"/>
  <c r="M481" i="8"/>
  <c r="M469" i="8"/>
  <c r="M457" i="8"/>
  <c r="M445" i="8"/>
  <c r="M433" i="8"/>
  <c r="M421" i="8"/>
  <c r="M409" i="8"/>
  <c r="M397" i="8"/>
  <c r="M385" i="8"/>
  <c r="M373" i="8"/>
  <c r="M361" i="8"/>
  <c r="M349" i="8"/>
  <c r="M337" i="8"/>
  <c r="M325" i="8"/>
  <c r="M313" i="8"/>
  <c r="M301" i="8"/>
  <c r="M289" i="8"/>
  <c r="M277" i="8"/>
  <c r="M265" i="8"/>
  <c r="M253" i="8"/>
  <c r="M241" i="8"/>
  <c r="M229" i="8"/>
  <c r="M217" i="8"/>
  <c r="M205" i="8"/>
  <c r="M193" i="8"/>
  <c r="M181" i="8"/>
  <c r="M169" i="8"/>
  <c r="M157" i="8"/>
  <c r="M145" i="8"/>
  <c r="M133" i="8"/>
  <c r="M122" i="8"/>
  <c r="M110" i="8"/>
  <c r="M98" i="8"/>
  <c r="M86" i="8"/>
  <c r="M74" i="8"/>
  <c r="M62" i="8"/>
  <c r="M50" i="8"/>
  <c r="M38" i="8"/>
  <c r="M26" i="8"/>
  <c r="M14" i="8"/>
  <c r="M1762" i="8"/>
  <c r="Q1762" i="8" s="1"/>
  <c r="M1690" i="8"/>
  <c r="M1618" i="8"/>
  <c r="M1546" i="8"/>
  <c r="M1474" i="8"/>
  <c r="M1402" i="8"/>
  <c r="M1330" i="8"/>
  <c r="M1258" i="8"/>
  <c r="M1210" i="8"/>
  <c r="M1162" i="8"/>
  <c r="M1114" i="8"/>
  <c r="M1066" i="8"/>
  <c r="M1018" i="8"/>
  <c r="M970" i="8"/>
  <c r="M922" i="8"/>
  <c r="M874" i="8"/>
  <c r="M835" i="8"/>
  <c r="M804" i="8"/>
  <c r="M792" i="8"/>
  <c r="M780" i="8"/>
  <c r="M768" i="8"/>
  <c r="M756" i="8"/>
  <c r="M744" i="8"/>
  <c r="M732" i="8"/>
  <c r="M720" i="8"/>
  <c r="M1759" i="8"/>
  <c r="Q1759" i="8" s="1"/>
  <c r="M1687" i="8"/>
  <c r="M1615" i="8"/>
  <c r="M1543" i="8"/>
  <c r="M1471" i="8"/>
  <c r="M1399" i="8"/>
  <c r="M1327" i="8"/>
  <c r="M1255" i="8"/>
  <c r="M1207" i="8"/>
  <c r="M1159" i="8"/>
  <c r="M1111" i="8"/>
  <c r="M1063" i="8"/>
  <c r="M1015" i="8"/>
  <c r="M967" i="8"/>
  <c r="M919" i="8"/>
  <c r="M871" i="8"/>
  <c r="M834" i="8"/>
  <c r="M803" i="8"/>
  <c r="M791" i="8"/>
  <c r="M779" i="8"/>
  <c r="M767" i="8"/>
  <c r="M755" i="8"/>
  <c r="M743" i="8"/>
  <c r="M731" i="8"/>
  <c r="M719" i="8"/>
  <c r="M707" i="8"/>
  <c r="M695" i="8"/>
  <c r="M683" i="8"/>
  <c r="M671" i="8"/>
  <c r="M659" i="8"/>
  <c r="M647" i="8"/>
  <c r="M635" i="8"/>
  <c r="M623" i="8"/>
  <c r="M611" i="8"/>
  <c r="M599" i="8"/>
  <c r="M587" i="8"/>
  <c r="M575" i="8"/>
  <c r="M563" i="8"/>
  <c r="M551" i="8"/>
  <c r="M539" i="8"/>
  <c r="M1822" i="8"/>
  <c r="Q1822" i="8" s="1"/>
  <c r="M1750" i="8"/>
  <c r="M1678" i="8"/>
  <c r="M1606" i="8"/>
  <c r="M1534" i="8"/>
  <c r="M1462" i="8"/>
  <c r="M1390" i="8"/>
  <c r="M1318" i="8"/>
  <c r="M1248" i="8"/>
  <c r="M1200" i="8"/>
  <c r="M1152" i="8"/>
  <c r="M1104" i="8"/>
  <c r="M1056" i="8"/>
  <c r="M1008" i="8"/>
  <c r="M960" i="8"/>
  <c r="M912" i="8"/>
  <c r="M864" i="8"/>
  <c r="M828" i="8"/>
  <c r="M802" i="8"/>
  <c r="M790" i="8"/>
  <c r="M778" i="8"/>
  <c r="M766" i="8"/>
  <c r="M754" i="8"/>
  <c r="M742" i="8"/>
  <c r="M730" i="8"/>
  <c r="M718" i="8"/>
  <c r="M706" i="8"/>
  <c r="M694" i="8"/>
  <c r="M682" i="8"/>
  <c r="M670" i="8"/>
  <c r="M658" i="8"/>
  <c r="M646" i="8"/>
  <c r="M634" i="8"/>
  <c r="M622" i="8"/>
  <c r="M610" i="8"/>
  <c r="M598" i="8"/>
  <c r="M586" i="8"/>
  <c r="M574" i="8"/>
  <c r="M562" i="8"/>
  <c r="M550" i="8"/>
  <c r="M538" i="8"/>
  <c r="M526" i="8"/>
  <c r="M514" i="8"/>
  <c r="M502" i="8"/>
  <c r="M490" i="8"/>
  <c r="M478" i="8"/>
  <c r="M466" i="8"/>
  <c r="M454" i="8"/>
  <c r="M442" i="8"/>
  <c r="M430" i="8"/>
  <c r="M418" i="8"/>
  <c r="M406" i="8"/>
  <c r="M394" i="8"/>
  <c r="M382" i="8"/>
  <c r="M370" i="8"/>
  <c r="M358" i="8"/>
  <c r="M346" i="8"/>
  <c r="M334" i="8"/>
  <c r="M322" i="8"/>
  <c r="M310" i="8"/>
  <c r="M298" i="8"/>
  <c r="M286" i="8"/>
  <c r="M274" i="8"/>
  <c r="M262" i="8"/>
  <c r="M250" i="8"/>
  <c r="M238" i="8"/>
  <c r="M226" i="8"/>
  <c r="M214" i="8"/>
  <c r="M202" i="8"/>
  <c r="M190" i="8"/>
  <c r="M178" i="8"/>
  <c r="M166" i="8"/>
  <c r="M154" i="8"/>
  <c r="M142" i="8"/>
  <c r="M130" i="8"/>
  <c r="M119" i="8"/>
  <c r="M107" i="8"/>
  <c r="M95" i="8"/>
  <c r="M83" i="8"/>
  <c r="M71" i="8"/>
  <c r="M59" i="8"/>
  <c r="M47" i="8"/>
  <c r="M35" i="8"/>
  <c r="M23" i="8"/>
  <c r="M11" i="8"/>
  <c r="M1819" i="8"/>
  <c r="Q1819" i="8" s="1"/>
  <c r="M1747" i="8"/>
  <c r="M1675" i="8"/>
  <c r="M1603" i="8"/>
  <c r="M1531" i="8"/>
  <c r="M1459" i="8"/>
  <c r="M1387" i="8"/>
  <c r="M1315" i="8"/>
  <c r="M1246" i="8"/>
  <c r="M1198" i="8"/>
  <c r="M1150" i="8"/>
  <c r="M1102" i="8"/>
  <c r="M1054" i="8"/>
  <c r="M1006" i="8"/>
  <c r="M958" i="8"/>
  <c r="M910" i="8"/>
  <c r="M862" i="8"/>
  <c r="M826" i="8"/>
  <c r="M801" i="8"/>
  <c r="M789" i="8"/>
  <c r="M777" i="8"/>
  <c r="M765" i="8"/>
  <c r="M753" i="8"/>
  <c r="M741" i="8"/>
  <c r="M729" i="8"/>
  <c r="M717" i="8"/>
  <c r="M705" i="8"/>
  <c r="M693" i="8"/>
  <c r="M681" i="8"/>
  <c r="M669" i="8"/>
  <c r="M657" i="8"/>
  <c r="M645" i="8"/>
  <c r="M633" i="8"/>
  <c r="M621" i="8"/>
  <c r="M609" i="8"/>
  <c r="M597" i="8"/>
  <c r="M585" i="8"/>
  <c r="M573" i="8"/>
  <c r="M561" i="8"/>
  <c r="M549" i="8"/>
  <c r="M537" i="8"/>
  <c r="M525" i="8"/>
  <c r="M513" i="8"/>
  <c r="M501" i="8"/>
  <c r="M489" i="8"/>
  <c r="M477" i="8"/>
  <c r="M465" i="8"/>
  <c r="M453" i="8"/>
  <c r="M441" i="8"/>
  <c r="M429" i="8"/>
  <c r="M417" i="8"/>
  <c r="M405" i="8"/>
  <c r="M393" i="8"/>
  <c r="M381" i="8"/>
  <c r="M369" i="8"/>
  <c r="M357" i="8"/>
  <c r="M345" i="8"/>
  <c r="M333" i="8"/>
  <c r="M321" i="8"/>
  <c r="M309" i="8"/>
  <c r="M297" i="8"/>
  <c r="M285" i="8"/>
  <c r="M273" i="8"/>
  <c r="M261" i="8"/>
  <c r="M249" i="8"/>
  <c r="M237" i="8"/>
  <c r="M225" i="8"/>
  <c r="M213" i="8"/>
  <c r="M201" i="8"/>
  <c r="M189" i="8"/>
  <c r="M177" i="8"/>
  <c r="M165" i="8"/>
  <c r="M153" i="8"/>
  <c r="M141" i="8"/>
  <c r="M129" i="8"/>
  <c r="M118" i="8"/>
  <c r="M106" i="8"/>
  <c r="M94" i="8"/>
  <c r="M82" i="8"/>
  <c r="M70" i="8"/>
  <c r="M58" i="8"/>
  <c r="M46" i="8"/>
  <c r="M1810" i="8"/>
  <c r="Q1810" i="8" s="1"/>
  <c r="M1738" i="8"/>
  <c r="M1666" i="8"/>
  <c r="M1594" i="8"/>
  <c r="M1522" i="8"/>
  <c r="M1450" i="8"/>
  <c r="M1378" i="8"/>
  <c r="M1306" i="8"/>
  <c r="M1243" i="8"/>
  <c r="M1195" i="8"/>
  <c r="M1147" i="8"/>
  <c r="M1099" i="8"/>
  <c r="M1051" i="8"/>
  <c r="M1003" i="8"/>
  <c r="M955" i="8"/>
  <c r="M907" i="8"/>
  <c r="M859" i="8"/>
  <c r="M823" i="8"/>
  <c r="M800" i="8"/>
  <c r="M788" i="8"/>
  <c r="M776" i="8"/>
  <c r="M764" i="8"/>
  <c r="M752" i="8"/>
  <c r="M740" i="8"/>
  <c r="M728" i="8"/>
  <c r="M716" i="8"/>
  <c r="M704" i="8"/>
  <c r="M692" i="8"/>
  <c r="M680" i="8"/>
  <c r="M668" i="8"/>
  <c r="M656" i="8"/>
  <c r="M644" i="8"/>
  <c r="M632" i="8"/>
  <c r="M620" i="8"/>
  <c r="M608" i="8"/>
  <c r="M596" i="8"/>
  <c r="M584" i="8"/>
  <c r="M572" i="8"/>
  <c r="M560" i="8"/>
  <c r="M548" i="8"/>
  <c r="M536" i="8"/>
  <c r="M524" i="8"/>
  <c r="M512" i="8"/>
  <c r="M500" i="8"/>
  <c r="M488" i="8"/>
  <c r="M476" i="8"/>
  <c r="M464" i="8"/>
  <c r="M452" i="8"/>
  <c r="M440" i="8"/>
  <c r="M428" i="8"/>
  <c r="M416" i="8"/>
  <c r="M404" i="8"/>
  <c r="M392" i="8"/>
  <c r="M380" i="8"/>
  <c r="M368" i="8"/>
  <c r="M356" i="8"/>
  <c r="M344" i="8"/>
  <c r="M332" i="8"/>
  <c r="M320" i="8"/>
  <c r="M308" i="8"/>
  <c r="M296" i="8"/>
  <c r="M284" i="8"/>
  <c r="M272" i="8"/>
  <c r="M260" i="8"/>
  <c r="M248" i="8"/>
  <c r="M236" i="8"/>
  <c r="M224" i="8"/>
  <c r="M212" i="8"/>
  <c r="M200" i="8"/>
  <c r="M188" i="8"/>
  <c r="M176" i="8"/>
  <c r="M164" i="8"/>
  <c r="M152" i="8"/>
  <c r="M140" i="8"/>
  <c r="M128" i="8"/>
  <c r="M117" i="8"/>
  <c r="M105" i="8"/>
  <c r="M93" i="8"/>
  <c r="M81" i="8"/>
  <c r="M69" i="8"/>
  <c r="M57" i="8"/>
  <c r="M45" i="8"/>
  <c r="M33" i="8"/>
  <c r="M21" i="8"/>
  <c r="M9" i="8"/>
  <c r="M1807" i="8"/>
  <c r="Q1807" i="8" s="1"/>
  <c r="M1735" i="8"/>
  <c r="M1663" i="8"/>
  <c r="M1591" i="8"/>
  <c r="M1519" i="8"/>
  <c r="M1447" i="8"/>
  <c r="M1375" i="8"/>
  <c r="M1303" i="8"/>
  <c r="M1236" i="8"/>
  <c r="M1188" i="8"/>
  <c r="M1140" i="8"/>
  <c r="M1092" i="8"/>
  <c r="M1044" i="8"/>
  <c r="M996" i="8"/>
  <c r="M948" i="8"/>
  <c r="M900" i="8"/>
  <c r="M858" i="8"/>
  <c r="M822" i="8"/>
  <c r="M799" i="8"/>
  <c r="M787" i="8"/>
  <c r="M775" i="8"/>
  <c r="M763" i="8"/>
  <c r="M751" i="8"/>
  <c r="M739" i="8"/>
  <c r="M727" i="8"/>
  <c r="M715" i="8"/>
  <c r="M703" i="8"/>
  <c r="M691" i="8"/>
  <c r="M679" i="8"/>
  <c r="M667" i="8"/>
  <c r="M655" i="8"/>
  <c r="M643" i="8"/>
  <c r="M631" i="8"/>
  <c r="M619" i="8"/>
  <c r="M607" i="8"/>
  <c r="M595" i="8"/>
  <c r="M583" i="8"/>
  <c r="M571" i="8"/>
  <c r="M559" i="8"/>
  <c r="M547" i="8"/>
  <c r="M535" i="8"/>
  <c r="M523" i="8"/>
  <c r="M511" i="8"/>
  <c r="M499" i="8"/>
  <c r="M487" i="8"/>
  <c r="M475" i="8"/>
  <c r="M463" i="8"/>
  <c r="M451" i="8"/>
  <c r="M439" i="8"/>
  <c r="M427" i="8"/>
  <c r="M415" i="8"/>
  <c r="M403" i="8"/>
  <c r="M391" i="8"/>
  <c r="M379" i="8"/>
  <c r="M367" i="8"/>
  <c r="M355" i="8"/>
  <c r="M343" i="8"/>
  <c r="M331" i="8"/>
  <c r="M319" i="8"/>
  <c r="M307" i="8"/>
  <c r="M295" i="8"/>
  <c r="M283" i="8"/>
  <c r="M271" i="8"/>
  <c r="M259" i="8"/>
  <c r="M247" i="8"/>
  <c r="M235" i="8"/>
  <c r="M223" i="8"/>
  <c r="M211" i="8"/>
  <c r="M199" i="8"/>
  <c r="M187" i="8"/>
  <c r="M175" i="8"/>
  <c r="M163" i="8"/>
  <c r="M151" i="8"/>
  <c r="M139" i="8"/>
  <c r="M127" i="8"/>
  <c r="M116" i="8"/>
  <c r="M104" i="8"/>
  <c r="M92" i="8"/>
  <c r="M80" i="8"/>
  <c r="M68" i="8"/>
  <c r="M56" i="8"/>
  <c r="M44" i="8"/>
  <c r="M32" i="8"/>
  <c r="M20" i="8"/>
  <c r="M8" i="8"/>
  <c r="M1582" i="8"/>
  <c r="M1186" i="8"/>
  <c r="M898" i="8"/>
  <c r="M762" i="8"/>
  <c r="M701" i="8"/>
  <c r="M653" i="8"/>
  <c r="M605" i="8"/>
  <c r="M557" i="8"/>
  <c r="M520" i="8"/>
  <c r="M491" i="8"/>
  <c r="M461" i="8"/>
  <c r="M432" i="8"/>
  <c r="M402" i="8"/>
  <c r="M376" i="8"/>
  <c r="M347" i="8"/>
  <c r="M317" i="8"/>
  <c r="M288" i="8"/>
  <c r="M258" i="8"/>
  <c r="M144" i="8"/>
  <c r="M36" i="8"/>
  <c r="M1579" i="8"/>
  <c r="M1183" i="8"/>
  <c r="M895" i="8"/>
  <c r="M761" i="8"/>
  <c r="M696" i="8"/>
  <c r="M648" i="8"/>
  <c r="M600" i="8"/>
  <c r="M552" i="8"/>
  <c r="M516" i="8"/>
  <c r="M486" i="8"/>
  <c r="M460" i="8"/>
  <c r="M431" i="8"/>
  <c r="M401" i="8"/>
  <c r="M372" i="8"/>
  <c r="M342" i="8"/>
  <c r="M316" i="8"/>
  <c r="M287" i="8"/>
  <c r="M257" i="8"/>
  <c r="M228" i="8"/>
  <c r="M198" i="8"/>
  <c r="M172" i="8"/>
  <c r="M143" i="8"/>
  <c r="M114" i="8"/>
  <c r="M1510" i="8"/>
  <c r="M1138" i="8"/>
  <c r="M852" i="8"/>
  <c r="M750" i="8"/>
  <c r="M690" i="8"/>
  <c r="M642" i="8"/>
  <c r="M594" i="8"/>
  <c r="M546" i="8"/>
  <c r="M515" i="8"/>
  <c r="M485" i="8"/>
  <c r="M456" i="8"/>
  <c r="M426" i="8"/>
  <c r="M400" i="8"/>
  <c r="M371" i="8"/>
  <c r="M341" i="8"/>
  <c r="M312" i="8"/>
  <c r="M282" i="8"/>
  <c r="M256" i="8"/>
  <c r="M227" i="8"/>
  <c r="M197" i="8"/>
  <c r="M168" i="8"/>
  <c r="M138" i="8"/>
  <c r="M113" i="8"/>
  <c r="M84" i="8"/>
  <c r="M54" i="8"/>
  <c r="M31" i="8"/>
  <c r="M12" i="8"/>
  <c r="M1507" i="8"/>
  <c r="M1135" i="8"/>
  <c r="M850" i="8"/>
  <c r="M749" i="8"/>
  <c r="M689" i="8"/>
  <c r="M641" i="8"/>
  <c r="M593" i="8"/>
  <c r="M545" i="8"/>
  <c r="M484" i="8"/>
  <c r="M455" i="8"/>
  <c r="M425" i="8"/>
  <c r="M396" i="8"/>
  <c r="M366" i="8"/>
  <c r="M340" i="8"/>
  <c r="M311" i="8"/>
  <c r="M281" i="8"/>
  <c r="M252" i="8"/>
  <c r="M222" i="8"/>
  <c r="M196" i="8"/>
  <c r="M167" i="8"/>
  <c r="M137" i="8"/>
  <c r="M109" i="8"/>
  <c r="M79" i="8"/>
  <c r="M53" i="8"/>
  <c r="M30" i="8"/>
  <c r="M10" i="8"/>
  <c r="M77" i="8"/>
  <c r="M101" i="8"/>
  <c r="M34" i="8"/>
  <c r="M510" i="8"/>
  <c r="M16" i="8"/>
  <c r="M1438" i="8"/>
  <c r="M1090" i="8"/>
  <c r="M817" i="8"/>
  <c r="M738" i="8"/>
  <c r="M684" i="8"/>
  <c r="M636" i="8"/>
  <c r="M588" i="8"/>
  <c r="M540" i="8"/>
  <c r="M509" i="8"/>
  <c r="M480" i="8"/>
  <c r="M450" i="8"/>
  <c r="M424" i="8"/>
  <c r="M395" i="8"/>
  <c r="M365" i="8"/>
  <c r="M336" i="8"/>
  <c r="M306" i="8"/>
  <c r="M280" i="8"/>
  <c r="M251" i="8"/>
  <c r="M221" i="8"/>
  <c r="M192" i="8"/>
  <c r="M162" i="8"/>
  <c r="M136" i="8"/>
  <c r="M108" i="8"/>
  <c r="M78" i="8"/>
  <c r="M52" i="8"/>
  <c r="M29" i="8"/>
  <c r="M7" i="8"/>
  <c r="M1087" i="8"/>
  <c r="M816" i="8"/>
  <c r="M737" i="8"/>
  <c r="M678" i="8"/>
  <c r="M630" i="8"/>
  <c r="M582" i="8"/>
  <c r="M508" i="8"/>
  <c r="M479" i="8"/>
  <c r="M449" i="8"/>
  <c r="M390" i="8"/>
  <c r="M335" i="8"/>
  <c r="Q335" i="8" s="1"/>
  <c r="M276" i="8"/>
  <c r="M220" i="8"/>
  <c r="M161" i="8"/>
  <c r="M132" i="8"/>
  <c r="M49" i="8"/>
  <c r="M72" i="8"/>
  <c r="M85" i="8"/>
  <c r="M1435" i="8"/>
  <c r="M534" i="8"/>
  <c r="M420" i="8"/>
  <c r="M364" i="8"/>
  <c r="M305" i="8"/>
  <c r="M246" i="8"/>
  <c r="M191" i="8"/>
  <c r="M103" i="8"/>
  <c r="M28" i="8"/>
  <c r="M13" i="8"/>
  <c r="M1798" i="8"/>
  <c r="Q1798" i="8" s="1"/>
  <c r="M1366" i="8"/>
  <c r="M1042" i="8"/>
  <c r="M798" i="8"/>
  <c r="M726" i="8"/>
  <c r="M677" i="8"/>
  <c r="M629" i="8"/>
  <c r="M581" i="8"/>
  <c r="M533" i="8"/>
  <c r="M504" i="8"/>
  <c r="M474" i="8"/>
  <c r="M448" i="8"/>
  <c r="M419" i="8"/>
  <c r="M389" i="8"/>
  <c r="M360" i="8"/>
  <c r="M330" i="8"/>
  <c r="M304" i="8"/>
  <c r="M275" i="8"/>
  <c r="M245" i="8"/>
  <c r="M216" i="8"/>
  <c r="M186" i="8"/>
  <c r="M160" i="8"/>
  <c r="M131" i="8"/>
  <c r="M102" i="8"/>
  <c r="M73" i="8"/>
  <c r="M48" i="8"/>
  <c r="M25" i="8"/>
  <c r="M1363" i="8"/>
  <c r="M1039" i="8"/>
  <c r="M725" i="8"/>
  <c r="M624" i="8"/>
  <c r="M532" i="8"/>
  <c r="M503" i="8"/>
  <c r="M444" i="8"/>
  <c r="M388" i="8"/>
  <c r="M329" i="8"/>
  <c r="M270" i="8"/>
  <c r="M185" i="8"/>
  <c r="M126" i="8"/>
  <c r="M24" i="8"/>
  <c r="M55" i="8"/>
  <c r="M1795" i="8"/>
  <c r="Q1795" i="8" s="1"/>
  <c r="M797" i="8"/>
  <c r="M672" i="8"/>
  <c r="M576" i="8"/>
  <c r="M473" i="8"/>
  <c r="M414" i="8"/>
  <c r="M359" i="8"/>
  <c r="M300" i="8"/>
  <c r="M244" i="8"/>
  <c r="M215" i="8"/>
  <c r="M156" i="8"/>
  <c r="M43" i="8"/>
  <c r="M1726" i="8"/>
  <c r="M1294" i="8"/>
  <c r="M994" i="8"/>
  <c r="M786" i="8"/>
  <c r="M714" i="8"/>
  <c r="M666" i="8"/>
  <c r="M618" i="8"/>
  <c r="M570" i="8"/>
  <c r="M528" i="8"/>
  <c r="M498" i="8"/>
  <c r="M472" i="8"/>
  <c r="M443" i="8"/>
  <c r="M413" i="8"/>
  <c r="M384" i="8"/>
  <c r="M354" i="8"/>
  <c r="M328" i="8"/>
  <c r="M299" i="8"/>
  <c r="M269" i="8"/>
  <c r="M240" i="8"/>
  <c r="M210" i="8"/>
  <c r="M184" i="8"/>
  <c r="M155" i="8"/>
  <c r="M97" i="8"/>
  <c r="M67" i="8"/>
  <c r="M42" i="8"/>
  <c r="M22" i="8"/>
  <c r="M1723" i="8"/>
  <c r="M1291" i="8"/>
  <c r="M991" i="8"/>
  <c r="M785" i="8"/>
  <c r="M665" i="8"/>
  <c r="M617" i="8"/>
  <c r="M569" i="8"/>
  <c r="M527" i="8"/>
  <c r="M497" i="8"/>
  <c r="M468" i="8"/>
  <c r="M438" i="8"/>
  <c r="M412" i="8"/>
  <c r="M383" i="8"/>
  <c r="M353" i="8"/>
  <c r="M324" i="8"/>
  <c r="M294" i="8"/>
  <c r="M268" i="8"/>
  <c r="M239" i="8"/>
  <c r="M209" i="8"/>
  <c r="M180" i="8"/>
  <c r="M150" i="8"/>
  <c r="M125" i="8"/>
  <c r="M96" i="8"/>
  <c r="M66" i="8"/>
  <c r="M41" i="8"/>
  <c r="M19" i="8"/>
  <c r="M174" i="8"/>
  <c r="M120" i="8"/>
  <c r="M61" i="8"/>
  <c r="M17" i="8"/>
  <c r="M203" i="8"/>
  <c r="M115" i="8"/>
  <c r="M713" i="8"/>
  <c r="M232" i="8"/>
  <c r="M60" i="8"/>
  <c r="M1654" i="8"/>
  <c r="M1234" i="8"/>
  <c r="M946" i="8"/>
  <c r="M774" i="8"/>
  <c r="M708" i="8"/>
  <c r="M660" i="8"/>
  <c r="M612" i="8"/>
  <c r="M564" i="8"/>
  <c r="M522" i="8"/>
  <c r="M496" i="8"/>
  <c r="M467" i="8"/>
  <c r="M437" i="8"/>
  <c r="M408" i="8"/>
  <c r="M378" i="8"/>
  <c r="M352" i="8"/>
  <c r="M323" i="8"/>
  <c r="M293" i="8"/>
  <c r="M264" i="8"/>
  <c r="M234" i="8"/>
  <c r="M208" i="8"/>
  <c r="M179" i="8"/>
  <c r="M149" i="8"/>
  <c r="M121" i="8"/>
  <c r="M91" i="8"/>
  <c r="M65" i="8"/>
  <c r="M40" i="8"/>
  <c r="M18" i="8"/>
  <c r="M1651" i="8"/>
  <c r="M1231" i="8"/>
  <c r="M943" i="8"/>
  <c r="M773" i="8"/>
  <c r="M702" i="8"/>
  <c r="M654" i="8"/>
  <c r="M606" i="8"/>
  <c r="M558" i="8"/>
  <c r="M521" i="8"/>
  <c r="M492" i="8"/>
  <c r="M462" i="8"/>
  <c r="M436" i="8"/>
  <c r="M407" i="8"/>
  <c r="M377" i="8"/>
  <c r="M348" i="8"/>
  <c r="M318" i="8"/>
  <c r="M292" i="8"/>
  <c r="M263" i="8"/>
  <c r="M233" i="8"/>
  <c r="M204" i="8"/>
  <c r="M148" i="8"/>
  <c r="M90" i="8"/>
  <c r="M37" i="8"/>
  <c r="M173" i="8"/>
  <c r="M89" i="8"/>
  <c r="I50" i="6"/>
  <c r="G50" i="6"/>
  <c r="S6" i="8"/>
  <c r="C50" i="6"/>
  <c r="F28" i="37" l="1"/>
  <c r="S932" i="8"/>
  <c r="U932" i="8"/>
  <c r="Q932" i="8"/>
  <c r="S636" i="8"/>
  <c r="U636" i="8"/>
  <c r="S990" i="8"/>
  <c r="U990" i="8"/>
  <c r="S239" i="8"/>
  <c r="U239" i="8"/>
  <c r="U976" i="8"/>
  <c r="S976" i="8"/>
  <c r="S1506" i="8"/>
  <c r="U1506" i="8"/>
  <c r="S649" i="8"/>
  <c r="U649" i="8"/>
  <c r="U1180" i="8"/>
  <c r="S1180" i="8"/>
  <c r="S13" i="8"/>
  <c r="U13" i="8"/>
  <c r="U994" i="8"/>
  <c r="S994" i="8"/>
  <c r="U1381" i="8"/>
  <c r="S1381" i="8"/>
  <c r="S524" i="8"/>
  <c r="U524" i="8"/>
  <c r="U1267" i="8"/>
  <c r="S1267" i="8"/>
  <c r="S280" i="8"/>
  <c r="U280" i="8"/>
  <c r="S1656" i="8"/>
  <c r="U1656" i="8"/>
  <c r="S797" i="8"/>
  <c r="U797" i="8"/>
  <c r="S1614" i="8"/>
  <c r="U1614" i="8"/>
  <c r="S756" i="8"/>
  <c r="U756" i="8"/>
  <c r="U1072" i="8"/>
  <c r="S1072" i="8"/>
  <c r="S1745" i="8"/>
  <c r="U1745" i="8"/>
  <c r="S887" i="8"/>
  <c r="U887" i="8"/>
  <c r="U1417" i="8"/>
  <c r="S1417" i="8"/>
  <c r="S560" i="8"/>
  <c r="U560" i="8"/>
  <c r="S1232" i="8"/>
  <c r="U1232" i="8"/>
  <c r="S173" i="8"/>
  <c r="U173" i="8"/>
  <c r="S1720" i="8"/>
  <c r="U1720" i="8"/>
  <c r="S1649" i="8"/>
  <c r="U1649" i="8"/>
  <c r="S1577" i="8"/>
  <c r="U1577" i="8"/>
  <c r="U1505" i="8"/>
  <c r="S1505" i="8"/>
  <c r="S1434" i="8"/>
  <c r="U1434" i="8"/>
  <c r="S1362" i="8"/>
  <c r="U1362" i="8"/>
  <c r="S1290" i="8"/>
  <c r="U1290" i="8"/>
  <c r="U1219" i="8"/>
  <c r="S1219" i="8"/>
  <c r="S1143" i="8"/>
  <c r="U1143" i="8"/>
  <c r="S1071" i="8"/>
  <c r="U1071" i="8"/>
  <c r="S999" i="8"/>
  <c r="U999" i="8"/>
  <c r="S927" i="8"/>
  <c r="U927" i="8"/>
  <c r="S856" i="8"/>
  <c r="U856" i="8"/>
  <c r="S785" i="8"/>
  <c r="U785" i="8"/>
  <c r="S714" i="8"/>
  <c r="U714" i="8"/>
  <c r="S642" i="8"/>
  <c r="U642" i="8"/>
  <c r="S565" i="8"/>
  <c r="U565" i="8"/>
  <c r="S493" i="8"/>
  <c r="U493" i="8"/>
  <c r="S405" i="8"/>
  <c r="U405" i="8"/>
  <c r="S188" i="8"/>
  <c r="U188" i="8"/>
  <c r="S1689" i="8"/>
  <c r="U1689" i="8"/>
  <c r="S1612" i="8"/>
  <c r="U1612" i="8"/>
  <c r="U1540" i="8"/>
  <c r="S1540" i="8"/>
  <c r="U1468" i="8"/>
  <c r="S1468" i="8"/>
  <c r="U1391" i="8"/>
  <c r="S1391" i="8"/>
  <c r="S1319" i="8"/>
  <c r="U1319" i="8"/>
  <c r="S1248" i="8"/>
  <c r="U1248" i="8"/>
  <c r="S1178" i="8"/>
  <c r="U1178" i="8"/>
  <c r="S1106" i="8"/>
  <c r="U1106" i="8"/>
  <c r="S1034" i="8"/>
  <c r="U1034" i="8"/>
  <c r="S962" i="8"/>
  <c r="U962" i="8"/>
  <c r="S891" i="8"/>
  <c r="U891" i="8"/>
  <c r="S819" i="8"/>
  <c r="U819" i="8"/>
  <c r="S748" i="8"/>
  <c r="U748" i="8"/>
  <c r="S671" i="8"/>
  <c r="U671" i="8"/>
  <c r="S600" i="8"/>
  <c r="U600" i="8"/>
  <c r="S528" i="8"/>
  <c r="U528" i="8"/>
  <c r="S456" i="8"/>
  <c r="U456" i="8"/>
  <c r="S250" i="8"/>
  <c r="U250" i="8"/>
  <c r="U36" i="8"/>
  <c r="S36" i="8"/>
  <c r="S1736" i="8"/>
  <c r="U1736" i="8"/>
  <c r="S1664" i="8"/>
  <c r="U1664" i="8"/>
  <c r="S1593" i="8"/>
  <c r="U1593" i="8"/>
  <c r="S1521" i="8"/>
  <c r="U1521" i="8"/>
  <c r="S1449" i="8"/>
  <c r="U1449" i="8"/>
  <c r="U1378" i="8"/>
  <c r="S1378" i="8"/>
  <c r="U1306" i="8"/>
  <c r="S1306" i="8"/>
  <c r="S1235" i="8"/>
  <c r="U1235" i="8"/>
  <c r="U1165" i="8"/>
  <c r="S1165" i="8"/>
  <c r="U1093" i="8"/>
  <c r="S1093" i="8"/>
  <c r="U1021" i="8"/>
  <c r="S1021" i="8"/>
  <c r="U949" i="8"/>
  <c r="S949" i="8"/>
  <c r="S878" i="8"/>
  <c r="U878" i="8"/>
  <c r="S806" i="8"/>
  <c r="U806" i="8"/>
  <c r="S735" i="8"/>
  <c r="U735" i="8"/>
  <c r="S664" i="8"/>
  <c r="U664" i="8"/>
  <c r="S593" i="8"/>
  <c r="U593" i="8"/>
  <c r="S521" i="8"/>
  <c r="U521" i="8"/>
  <c r="S449" i="8"/>
  <c r="U449" i="8"/>
  <c r="S248" i="8"/>
  <c r="U248" i="8"/>
  <c r="S34" i="8"/>
  <c r="U34" i="8"/>
  <c r="S1717" i="8"/>
  <c r="U1717" i="8"/>
  <c r="S1646" i="8"/>
  <c r="U1646" i="8"/>
  <c r="S1574" i="8"/>
  <c r="U1574" i="8"/>
  <c r="U1502" i="8"/>
  <c r="S1502" i="8"/>
  <c r="S1431" i="8"/>
  <c r="U1431" i="8"/>
  <c r="S1359" i="8"/>
  <c r="U1359" i="8"/>
  <c r="S1287" i="8"/>
  <c r="U1287" i="8"/>
  <c r="S1212" i="8"/>
  <c r="U1212" i="8"/>
  <c r="S1140" i="8"/>
  <c r="U1140" i="8"/>
  <c r="S1068" i="8"/>
  <c r="U1068" i="8"/>
  <c r="S996" i="8"/>
  <c r="U996" i="8"/>
  <c r="S924" i="8"/>
  <c r="U924" i="8"/>
  <c r="S853" i="8"/>
  <c r="U853" i="8"/>
  <c r="S782" i="8"/>
  <c r="U782" i="8"/>
  <c r="S711" i="8"/>
  <c r="U711" i="8"/>
  <c r="S639" i="8"/>
  <c r="U639" i="8"/>
  <c r="S568" i="8"/>
  <c r="U568" i="8"/>
  <c r="S496" i="8"/>
  <c r="U496" i="8"/>
  <c r="S383" i="8"/>
  <c r="U383" i="8"/>
  <c r="S167" i="8"/>
  <c r="U167" i="8"/>
  <c r="S1686" i="8"/>
  <c r="U1686" i="8"/>
  <c r="S1615" i="8"/>
  <c r="U1615" i="8"/>
  <c r="U1543" i="8"/>
  <c r="S1543" i="8"/>
  <c r="U1471" i="8"/>
  <c r="S1471" i="8"/>
  <c r="U1400" i="8"/>
  <c r="S1400" i="8"/>
  <c r="S1328" i="8"/>
  <c r="U1328" i="8"/>
  <c r="S1257" i="8"/>
  <c r="U1257" i="8"/>
  <c r="S1187" i="8"/>
  <c r="U1187" i="8"/>
  <c r="S1115" i="8"/>
  <c r="U1115" i="8"/>
  <c r="S1043" i="8"/>
  <c r="U1043" i="8"/>
  <c r="S971" i="8"/>
  <c r="U971" i="8"/>
  <c r="S900" i="8"/>
  <c r="U900" i="8"/>
  <c r="S828" i="8"/>
  <c r="U828" i="8"/>
  <c r="S751" i="8"/>
  <c r="U751" i="8"/>
  <c r="S680" i="8"/>
  <c r="U680" i="8"/>
  <c r="S608" i="8"/>
  <c r="U608" i="8"/>
  <c r="S537" i="8"/>
  <c r="U537" i="8"/>
  <c r="S465" i="8"/>
  <c r="U465" i="8"/>
  <c r="S326" i="8"/>
  <c r="U326" i="8"/>
  <c r="S112" i="8"/>
  <c r="U112" i="8"/>
  <c r="S412" i="8"/>
  <c r="U412" i="8"/>
  <c r="S340" i="8"/>
  <c r="U340" i="8"/>
  <c r="S267" i="8"/>
  <c r="U267" i="8"/>
  <c r="S195" i="8"/>
  <c r="U195" i="8"/>
  <c r="S125" i="8"/>
  <c r="U125" i="8"/>
  <c r="S53" i="8"/>
  <c r="U53" i="8"/>
  <c r="S392" i="8"/>
  <c r="U392" i="8"/>
  <c r="S319" i="8"/>
  <c r="U319" i="8"/>
  <c r="S247" i="8"/>
  <c r="U247" i="8"/>
  <c r="S176" i="8"/>
  <c r="U176" i="8"/>
  <c r="S105" i="8"/>
  <c r="U105" i="8"/>
  <c r="S33" i="8"/>
  <c r="U33" i="8"/>
  <c r="S385" i="8"/>
  <c r="U385" i="8"/>
  <c r="S312" i="8"/>
  <c r="U312" i="8"/>
  <c r="S240" i="8"/>
  <c r="U240" i="8"/>
  <c r="S169" i="8"/>
  <c r="U169" i="8"/>
  <c r="S98" i="8"/>
  <c r="U98" i="8"/>
  <c r="U27" i="8"/>
  <c r="S27" i="8"/>
  <c r="S390" i="8"/>
  <c r="U390" i="8"/>
  <c r="S317" i="8"/>
  <c r="U317" i="8"/>
  <c r="S245" i="8"/>
  <c r="U245" i="8"/>
  <c r="S168" i="8"/>
  <c r="U168" i="8"/>
  <c r="S91" i="8"/>
  <c r="U91" i="8"/>
  <c r="S20" i="8"/>
  <c r="U20" i="8"/>
  <c r="S85" i="8"/>
  <c r="U85" i="8"/>
  <c r="S14" i="8"/>
  <c r="U14" i="8"/>
  <c r="S1620" i="8"/>
  <c r="U1620" i="8"/>
  <c r="U1435" i="8"/>
  <c r="S1435" i="8"/>
  <c r="S488" i="8"/>
  <c r="U488" i="8"/>
  <c r="U1499" i="8"/>
  <c r="S1499" i="8"/>
  <c r="S779" i="8"/>
  <c r="U779" i="8"/>
  <c r="S1313" i="8"/>
  <c r="U1313" i="8"/>
  <c r="S1568" i="8"/>
  <c r="U1568" i="8"/>
  <c r="U162" i="8"/>
  <c r="S162" i="8"/>
  <c r="U1333" i="8"/>
  <c r="S1333" i="8"/>
  <c r="U1120" i="8"/>
  <c r="S1120" i="8"/>
  <c r="S762" i="8"/>
  <c r="U762" i="8"/>
  <c r="U1363" i="8"/>
  <c r="S1363" i="8"/>
  <c r="S506" i="8"/>
  <c r="U506" i="8"/>
  <c r="U1036" i="8"/>
  <c r="S1036" i="8"/>
  <c r="S1709" i="8"/>
  <c r="U1709" i="8"/>
  <c r="S851" i="8"/>
  <c r="U851" i="8"/>
  <c r="S1238" i="8"/>
  <c r="U1238" i="8"/>
  <c r="S407" i="8"/>
  <c r="U407" i="8"/>
  <c r="U1126" i="8"/>
  <c r="S1126" i="8"/>
  <c r="S1512" i="8"/>
  <c r="U1512" i="8"/>
  <c r="S655" i="8"/>
  <c r="U655" i="8"/>
  <c r="S1470" i="8"/>
  <c r="U1470" i="8"/>
  <c r="S613" i="8"/>
  <c r="U613" i="8"/>
  <c r="U928" i="8"/>
  <c r="S928" i="8"/>
  <c r="S1602" i="8"/>
  <c r="U1602" i="8"/>
  <c r="S744" i="8"/>
  <c r="U744" i="8"/>
  <c r="U1273" i="8"/>
  <c r="S1273" i="8"/>
  <c r="S298" i="8"/>
  <c r="U298" i="8"/>
  <c r="U1090" i="8"/>
  <c r="S1090" i="8"/>
  <c r="S1708" i="8"/>
  <c r="U1708" i="8"/>
  <c r="S1637" i="8"/>
  <c r="U1637" i="8"/>
  <c r="U1565" i="8"/>
  <c r="S1565" i="8"/>
  <c r="U1493" i="8"/>
  <c r="S1493" i="8"/>
  <c r="S1422" i="8"/>
  <c r="U1422" i="8"/>
  <c r="S1350" i="8"/>
  <c r="U1350" i="8"/>
  <c r="S1278" i="8"/>
  <c r="U1278" i="8"/>
  <c r="S1059" i="8"/>
  <c r="U1059" i="8"/>
  <c r="S844" i="8"/>
  <c r="U844" i="8"/>
  <c r="S773" i="8"/>
  <c r="U773" i="8"/>
  <c r="S702" i="8"/>
  <c r="U702" i="8"/>
  <c r="S630" i="8"/>
  <c r="U630" i="8"/>
  <c r="S553" i="8"/>
  <c r="U553" i="8"/>
  <c r="S481" i="8"/>
  <c r="U481" i="8"/>
  <c r="S369" i="8"/>
  <c r="U369" i="8"/>
  <c r="U153" i="8"/>
  <c r="S153" i="8"/>
  <c r="S1749" i="8"/>
  <c r="U1749" i="8"/>
  <c r="S1677" i="8"/>
  <c r="U1677" i="8"/>
  <c r="S1600" i="8"/>
  <c r="U1600" i="8"/>
  <c r="U1528" i="8"/>
  <c r="S1528" i="8"/>
  <c r="U1456" i="8"/>
  <c r="S1456" i="8"/>
  <c r="U1379" i="8"/>
  <c r="S1379" i="8"/>
  <c r="S1307" i="8"/>
  <c r="U1307" i="8"/>
  <c r="S1236" i="8"/>
  <c r="U1236" i="8"/>
  <c r="S1166" i="8"/>
  <c r="U1166" i="8"/>
  <c r="S1094" i="8"/>
  <c r="U1094" i="8"/>
  <c r="S1022" i="8"/>
  <c r="U1022" i="8"/>
  <c r="S950" i="8"/>
  <c r="U950" i="8"/>
  <c r="S879" i="8"/>
  <c r="U879" i="8"/>
  <c r="S807" i="8"/>
  <c r="U807" i="8"/>
  <c r="S736" i="8"/>
  <c r="U736" i="8"/>
  <c r="S659" i="8"/>
  <c r="U659" i="8"/>
  <c r="S588" i="8"/>
  <c r="U588" i="8"/>
  <c r="S516" i="8"/>
  <c r="U516" i="8"/>
  <c r="S214" i="8"/>
  <c r="U214" i="8"/>
  <c r="S443" i="8"/>
  <c r="U443" i="8"/>
  <c r="S1653" i="8"/>
  <c r="U1653" i="8"/>
  <c r="S1581" i="8"/>
  <c r="U1581" i="8"/>
  <c r="S1509" i="8"/>
  <c r="U1509" i="8"/>
  <c r="U1438" i="8"/>
  <c r="S1438" i="8"/>
  <c r="U1366" i="8"/>
  <c r="S1366" i="8"/>
  <c r="U1294" i="8"/>
  <c r="S1294" i="8"/>
  <c r="S1223" i="8"/>
  <c r="U1223" i="8"/>
  <c r="U1153" i="8"/>
  <c r="S1153" i="8"/>
  <c r="U1081" i="8"/>
  <c r="S1081" i="8"/>
  <c r="U1009" i="8"/>
  <c r="S1009" i="8"/>
  <c r="U937" i="8"/>
  <c r="S937" i="8"/>
  <c r="S866" i="8"/>
  <c r="U866" i="8"/>
  <c r="S794" i="8"/>
  <c r="U794" i="8"/>
  <c r="S724" i="8"/>
  <c r="U724" i="8"/>
  <c r="S652" i="8"/>
  <c r="U652" i="8"/>
  <c r="S581" i="8"/>
  <c r="U581" i="8"/>
  <c r="S509" i="8"/>
  <c r="U509" i="8"/>
  <c r="S427" i="8"/>
  <c r="U427" i="8"/>
  <c r="S212" i="8"/>
  <c r="U212" i="8"/>
  <c r="S1705" i="8"/>
  <c r="U1705" i="8"/>
  <c r="S1634" i="8"/>
  <c r="U1634" i="8"/>
  <c r="U1562" i="8"/>
  <c r="S1562" i="8"/>
  <c r="U1490" i="8"/>
  <c r="S1490" i="8"/>
  <c r="S1419" i="8"/>
  <c r="U1419" i="8"/>
  <c r="S1347" i="8"/>
  <c r="U1347" i="8"/>
  <c r="S1275" i="8"/>
  <c r="U1275" i="8"/>
  <c r="S1200" i="8"/>
  <c r="U1200" i="8"/>
  <c r="S1128" i="8"/>
  <c r="U1128" i="8"/>
  <c r="S1056" i="8"/>
  <c r="U1056" i="8"/>
  <c r="S984" i="8"/>
  <c r="U984" i="8"/>
  <c r="S913" i="8"/>
  <c r="U913" i="8"/>
  <c r="S841" i="8"/>
  <c r="U841" i="8"/>
  <c r="S770" i="8"/>
  <c r="U770" i="8"/>
  <c r="S699" i="8"/>
  <c r="U699" i="8"/>
  <c r="S627" i="8"/>
  <c r="U627" i="8"/>
  <c r="S556" i="8"/>
  <c r="U556" i="8"/>
  <c r="S484" i="8"/>
  <c r="U484" i="8"/>
  <c r="S347" i="8"/>
  <c r="U347" i="8"/>
  <c r="S132" i="8"/>
  <c r="U132" i="8"/>
  <c r="S1746" i="8"/>
  <c r="U1746" i="8"/>
  <c r="S1674" i="8"/>
  <c r="U1674" i="8"/>
  <c r="S1603" i="8"/>
  <c r="U1603" i="8"/>
  <c r="U1531" i="8"/>
  <c r="S1531" i="8"/>
  <c r="U1459" i="8"/>
  <c r="S1459" i="8"/>
  <c r="U1388" i="8"/>
  <c r="S1388" i="8"/>
  <c r="S1316" i="8"/>
  <c r="U1316" i="8"/>
  <c r="S1245" i="8"/>
  <c r="U1245" i="8"/>
  <c r="S1175" i="8"/>
  <c r="U1175" i="8"/>
  <c r="S1103" i="8"/>
  <c r="U1103" i="8"/>
  <c r="S1031" i="8"/>
  <c r="U1031" i="8"/>
  <c r="S959" i="8"/>
  <c r="U959" i="8"/>
  <c r="S888" i="8"/>
  <c r="U888" i="8"/>
  <c r="S816" i="8"/>
  <c r="U816" i="8"/>
  <c r="S739" i="8"/>
  <c r="U739" i="8"/>
  <c r="S668" i="8"/>
  <c r="U668" i="8"/>
  <c r="S597" i="8"/>
  <c r="U597" i="8"/>
  <c r="S525" i="8"/>
  <c r="U525" i="8"/>
  <c r="S453" i="8"/>
  <c r="U453" i="8"/>
  <c r="S290" i="8"/>
  <c r="U290" i="8"/>
  <c r="S76" i="8"/>
  <c r="U76" i="8"/>
  <c r="S400" i="8"/>
  <c r="U400" i="8"/>
  <c r="S327" i="8"/>
  <c r="U327" i="8"/>
  <c r="S255" i="8"/>
  <c r="U255" i="8"/>
  <c r="S113" i="8"/>
  <c r="U113" i="8"/>
  <c r="S41" i="8"/>
  <c r="U41" i="8"/>
  <c r="S380" i="8"/>
  <c r="U380" i="8"/>
  <c r="S307" i="8"/>
  <c r="U307" i="8"/>
  <c r="S235" i="8"/>
  <c r="U235" i="8"/>
  <c r="S164" i="8"/>
  <c r="U164" i="8"/>
  <c r="S93" i="8"/>
  <c r="U93" i="8"/>
  <c r="S16" i="8"/>
  <c r="U16" i="8"/>
  <c r="S373" i="8"/>
  <c r="U373" i="8"/>
  <c r="S300" i="8"/>
  <c r="U300" i="8"/>
  <c r="S228" i="8"/>
  <c r="U228" i="8"/>
  <c r="S157" i="8"/>
  <c r="U157" i="8"/>
  <c r="S86" i="8"/>
  <c r="U86" i="8"/>
  <c r="S15" i="8"/>
  <c r="U15" i="8"/>
  <c r="S378" i="8"/>
  <c r="U378" i="8"/>
  <c r="S305" i="8"/>
  <c r="U305" i="8"/>
  <c r="S233" i="8"/>
  <c r="U233" i="8"/>
  <c r="S156" i="8"/>
  <c r="U156" i="8"/>
  <c r="S79" i="8"/>
  <c r="U79" i="8"/>
  <c r="S8" i="8"/>
  <c r="U8" i="8"/>
  <c r="S183" i="8"/>
  <c r="U183" i="8"/>
  <c r="S476" i="8"/>
  <c r="U476" i="8"/>
  <c r="S262" i="8"/>
  <c r="U262" i="8"/>
  <c r="U1291" i="8"/>
  <c r="S1291" i="8"/>
  <c r="S353" i="8"/>
  <c r="U353" i="8"/>
  <c r="U964" i="8"/>
  <c r="S964" i="8"/>
  <c r="S1638" i="8"/>
  <c r="U1638" i="8"/>
  <c r="S780" i="8"/>
  <c r="U780" i="8"/>
  <c r="U1168" i="8"/>
  <c r="S1168" i="8"/>
  <c r="S190" i="8"/>
  <c r="U190" i="8"/>
  <c r="U1054" i="8"/>
  <c r="S1054" i="8"/>
  <c r="S1440" i="8"/>
  <c r="U1440" i="8"/>
  <c r="S584" i="8"/>
  <c r="U584" i="8"/>
  <c r="U1399" i="8"/>
  <c r="S1399" i="8"/>
  <c r="S542" i="8"/>
  <c r="U542" i="8"/>
  <c r="S857" i="8"/>
  <c r="U857" i="8"/>
  <c r="S1530" i="8"/>
  <c r="U1530" i="8"/>
  <c r="S673" i="8"/>
  <c r="U673" i="8"/>
  <c r="U1204" i="8"/>
  <c r="S1204" i="8"/>
  <c r="S84" i="8"/>
  <c r="U84" i="8"/>
  <c r="U1018" i="8"/>
  <c r="S1018" i="8"/>
  <c r="S1702" i="8"/>
  <c r="U1702" i="8"/>
  <c r="S1631" i="8"/>
  <c r="U1631" i="8"/>
  <c r="U1559" i="8"/>
  <c r="S1559" i="8"/>
  <c r="U1487" i="8"/>
  <c r="S1487" i="8"/>
  <c r="S1416" i="8"/>
  <c r="U1416" i="8"/>
  <c r="S1344" i="8"/>
  <c r="U1344" i="8"/>
  <c r="S1272" i="8"/>
  <c r="U1272" i="8"/>
  <c r="S1197" i="8"/>
  <c r="U1197" i="8"/>
  <c r="S1125" i="8"/>
  <c r="U1125" i="8"/>
  <c r="S1053" i="8"/>
  <c r="U1053" i="8"/>
  <c r="S981" i="8"/>
  <c r="U981" i="8"/>
  <c r="S910" i="8"/>
  <c r="U910" i="8"/>
  <c r="S838" i="8"/>
  <c r="U838" i="8"/>
  <c r="S767" i="8"/>
  <c r="U767" i="8"/>
  <c r="S696" i="8"/>
  <c r="U696" i="8"/>
  <c r="S624" i="8"/>
  <c r="U624" i="8"/>
  <c r="S547" i="8"/>
  <c r="U547" i="8"/>
  <c r="S475" i="8"/>
  <c r="U475" i="8"/>
  <c r="S351" i="8"/>
  <c r="U351" i="8"/>
  <c r="S136" i="8"/>
  <c r="U136" i="8"/>
  <c r="S1743" i="8"/>
  <c r="U1743" i="8"/>
  <c r="S1671" i="8"/>
  <c r="U1671" i="8"/>
  <c r="S1594" i="8"/>
  <c r="U1594" i="8"/>
  <c r="U1522" i="8"/>
  <c r="S1522" i="8"/>
  <c r="U1450" i="8"/>
  <c r="S1450" i="8"/>
  <c r="U1373" i="8"/>
  <c r="S1373" i="8"/>
  <c r="S1301" i="8"/>
  <c r="U1301" i="8"/>
  <c r="S1230" i="8"/>
  <c r="U1230" i="8"/>
  <c r="S1160" i="8"/>
  <c r="U1160" i="8"/>
  <c r="S1088" i="8"/>
  <c r="U1088" i="8"/>
  <c r="S1016" i="8"/>
  <c r="U1016" i="8"/>
  <c r="S944" i="8"/>
  <c r="U944" i="8"/>
  <c r="S873" i="8"/>
  <c r="U873" i="8"/>
  <c r="S801" i="8"/>
  <c r="U801" i="8"/>
  <c r="S730" i="8"/>
  <c r="U730" i="8"/>
  <c r="S653" i="8"/>
  <c r="U653" i="8"/>
  <c r="S582" i="8"/>
  <c r="U582" i="8"/>
  <c r="S510" i="8"/>
  <c r="U510" i="8"/>
  <c r="S413" i="8"/>
  <c r="U413" i="8"/>
  <c r="S196" i="8"/>
  <c r="U196" i="8"/>
  <c r="S436" i="8"/>
  <c r="U436" i="8"/>
  <c r="S1718" i="8"/>
  <c r="U1718" i="8"/>
  <c r="S1647" i="8"/>
  <c r="U1647" i="8"/>
  <c r="S1575" i="8"/>
  <c r="U1575" i="8"/>
  <c r="S1503" i="8"/>
  <c r="U1503" i="8"/>
  <c r="U1432" i="8"/>
  <c r="S1432" i="8"/>
  <c r="U1360" i="8"/>
  <c r="S1360" i="8"/>
  <c r="U1288" i="8"/>
  <c r="S1288" i="8"/>
  <c r="S1217" i="8"/>
  <c r="U1217" i="8"/>
  <c r="U1147" i="8"/>
  <c r="S1147" i="8"/>
  <c r="U1075" i="8"/>
  <c r="S1075" i="8"/>
  <c r="U1003" i="8"/>
  <c r="S1003" i="8"/>
  <c r="U931" i="8"/>
  <c r="S931" i="8"/>
  <c r="S860" i="8"/>
  <c r="U860" i="8"/>
  <c r="S789" i="8"/>
  <c r="U789" i="8"/>
  <c r="S718" i="8"/>
  <c r="U718" i="8"/>
  <c r="S646" i="8"/>
  <c r="U646" i="8"/>
  <c r="S575" i="8"/>
  <c r="U575" i="8"/>
  <c r="S503" i="8"/>
  <c r="U503" i="8"/>
  <c r="S411" i="8"/>
  <c r="U411" i="8"/>
  <c r="S194" i="8"/>
  <c r="U194" i="8"/>
  <c r="S1699" i="8"/>
  <c r="U1699" i="8"/>
  <c r="S1628" i="8"/>
  <c r="U1628" i="8"/>
  <c r="U1556" i="8"/>
  <c r="S1556" i="8"/>
  <c r="U1484" i="8"/>
  <c r="S1484" i="8"/>
  <c r="S1413" i="8"/>
  <c r="U1413" i="8"/>
  <c r="S1341" i="8"/>
  <c r="U1341" i="8"/>
  <c r="S1269" i="8"/>
  <c r="U1269" i="8"/>
  <c r="S1194" i="8"/>
  <c r="U1194" i="8"/>
  <c r="S1122" i="8"/>
  <c r="U1122" i="8"/>
  <c r="S1050" i="8"/>
  <c r="U1050" i="8"/>
  <c r="S978" i="8"/>
  <c r="U978" i="8"/>
  <c r="S907" i="8"/>
  <c r="U907" i="8"/>
  <c r="S835" i="8"/>
  <c r="U835" i="8"/>
  <c r="S764" i="8"/>
  <c r="U764" i="8"/>
  <c r="S693" i="8"/>
  <c r="U693" i="8"/>
  <c r="S621" i="8"/>
  <c r="U621" i="8"/>
  <c r="S550" i="8"/>
  <c r="U550" i="8"/>
  <c r="S478" i="8"/>
  <c r="U478" i="8"/>
  <c r="S328" i="8"/>
  <c r="U328" i="8"/>
  <c r="S114" i="8"/>
  <c r="U114" i="8"/>
  <c r="S1740" i="8"/>
  <c r="U1740" i="8"/>
  <c r="S1668" i="8"/>
  <c r="U1668" i="8"/>
  <c r="S1597" i="8"/>
  <c r="U1597" i="8"/>
  <c r="U1525" i="8"/>
  <c r="S1525" i="8"/>
  <c r="U1453" i="8"/>
  <c r="S1453" i="8"/>
  <c r="U1382" i="8"/>
  <c r="S1382" i="8"/>
  <c r="S1310" i="8"/>
  <c r="U1310" i="8"/>
  <c r="S1239" i="8"/>
  <c r="U1239" i="8"/>
  <c r="S1169" i="8"/>
  <c r="U1169" i="8"/>
  <c r="S1097" i="8"/>
  <c r="U1097" i="8"/>
  <c r="S1025" i="8"/>
  <c r="U1025" i="8"/>
  <c r="S953" i="8"/>
  <c r="U953" i="8"/>
  <c r="S882" i="8"/>
  <c r="U882" i="8"/>
  <c r="S810" i="8"/>
  <c r="U810" i="8"/>
  <c r="S733" i="8"/>
  <c r="U733" i="8"/>
  <c r="S662" i="8"/>
  <c r="U662" i="8"/>
  <c r="S591" i="8"/>
  <c r="U591" i="8"/>
  <c r="S519" i="8"/>
  <c r="U519" i="8"/>
  <c r="S440" i="8"/>
  <c r="U440" i="8"/>
  <c r="S272" i="8"/>
  <c r="U272" i="8"/>
  <c r="S58" i="8"/>
  <c r="U58" i="8"/>
  <c r="S394" i="8"/>
  <c r="U394" i="8"/>
  <c r="S321" i="8"/>
  <c r="U321" i="8"/>
  <c r="S249" i="8"/>
  <c r="U249" i="8"/>
  <c r="S178" i="8"/>
  <c r="U178" i="8"/>
  <c r="S107" i="8"/>
  <c r="U107" i="8"/>
  <c r="S35" i="8"/>
  <c r="U35" i="8"/>
  <c r="S374" i="8"/>
  <c r="U374" i="8"/>
  <c r="S301" i="8"/>
  <c r="U301" i="8"/>
  <c r="S229" i="8"/>
  <c r="U229" i="8"/>
  <c r="S158" i="8"/>
  <c r="U158" i="8"/>
  <c r="S87" i="8"/>
  <c r="U87" i="8"/>
  <c r="S10" i="8"/>
  <c r="U10" i="8"/>
  <c r="S367" i="8"/>
  <c r="U367" i="8"/>
  <c r="S294" i="8"/>
  <c r="U294" i="8"/>
  <c r="S222" i="8"/>
  <c r="U222" i="8"/>
  <c r="S151" i="8"/>
  <c r="U151" i="8"/>
  <c r="S80" i="8"/>
  <c r="U80" i="8"/>
  <c r="U9" i="8"/>
  <c r="S9" i="8"/>
  <c r="S372" i="8"/>
  <c r="U372" i="8"/>
  <c r="S299" i="8"/>
  <c r="U299" i="8"/>
  <c r="S227" i="8"/>
  <c r="U227" i="8"/>
  <c r="S150" i="8"/>
  <c r="U150" i="8"/>
  <c r="S73" i="8"/>
  <c r="U73" i="8"/>
  <c r="S578" i="8"/>
  <c r="U578" i="8"/>
  <c r="S452" i="8"/>
  <c r="U452" i="8"/>
  <c r="U1198" i="8"/>
  <c r="S1198" i="8"/>
  <c r="S1428" i="8"/>
  <c r="U1428" i="8"/>
  <c r="S921" i="8"/>
  <c r="U921" i="8"/>
  <c r="S487" i="8"/>
  <c r="U487" i="8"/>
  <c r="S1683" i="8"/>
  <c r="U1683" i="8"/>
  <c r="S1242" i="8"/>
  <c r="U1242" i="8"/>
  <c r="S742" i="8"/>
  <c r="U742" i="8"/>
  <c r="U1372" i="8"/>
  <c r="S1372" i="8"/>
  <c r="S800" i="8"/>
  <c r="U800" i="8"/>
  <c r="S149" i="8"/>
  <c r="U149" i="8"/>
  <c r="S384" i="8"/>
  <c r="U384" i="8"/>
  <c r="S48" i="8"/>
  <c r="U48" i="8"/>
  <c r="S1691" i="8"/>
  <c r="U1691" i="8"/>
  <c r="S1220" i="8"/>
  <c r="U1220" i="8"/>
  <c r="S138" i="8"/>
  <c r="U138" i="8"/>
  <c r="S1751" i="8"/>
  <c r="U1751" i="8"/>
  <c r="S893" i="8"/>
  <c r="U893" i="8"/>
  <c r="S1566" i="8"/>
  <c r="U1566" i="8"/>
  <c r="S709" i="8"/>
  <c r="U709" i="8"/>
  <c r="U1096" i="8"/>
  <c r="S1096" i="8"/>
  <c r="U982" i="8"/>
  <c r="S982" i="8"/>
  <c r="U1369" i="8"/>
  <c r="S1369" i="8"/>
  <c r="S512" i="8"/>
  <c r="U512" i="8"/>
  <c r="U1327" i="8"/>
  <c r="S1327" i="8"/>
  <c r="S470" i="8"/>
  <c r="U470" i="8"/>
  <c r="S1715" i="8"/>
  <c r="U1715" i="8"/>
  <c r="S786" i="8"/>
  <c r="U786" i="8"/>
  <c r="S1458" i="8"/>
  <c r="U1458" i="8"/>
  <c r="S601" i="8"/>
  <c r="U601" i="8"/>
  <c r="U1132" i="8"/>
  <c r="S1132" i="8"/>
  <c r="U946" i="8"/>
  <c r="S946" i="8"/>
  <c r="S1696" i="8"/>
  <c r="U1696" i="8"/>
  <c r="S1625" i="8"/>
  <c r="U1625" i="8"/>
  <c r="U1553" i="8"/>
  <c r="S1553" i="8"/>
  <c r="U1481" i="8"/>
  <c r="S1481" i="8"/>
  <c r="S1410" i="8"/>
  <c r="U1410" i="8"/>
  <c r="S1338" i="8"/>
  <c r="U1338" i="8"/>
  <c r="S1266" i="8"/>
  <c r="U1266" i="8"/>
  <c r="S1191" i="8"/>
  <c r="U1191" i="8"/>
  <c r="S1119" i="8"/>
  <c r="U1119" i="8"/>
  <c r="S1047" i="8"/>
  <c r="U1047" i="8"/>
  <c r="S975" i="8"/>
  <c r="U975" i="8"/>
  <c r="S904" i="8"/>
  <c r="U904" i="8"/>
  <c r="S832" i="8"/>
  <c r="U832" i="8"/>
  <c r="S761" i="8"/>
  <c r="U761" i="8"/>
  <c r="S690" i="8"/>
  <c r="U690" i="8"/>
  <c r="S618" i="8"/>
  <c r="U618" i="8"/>
  <c r="S541" i="8"/>
  <c r="U541" i="8"/>
  <c r="S469" i="8"/>
  <c r="U469" i="8"/>
  <c r="S332" i="8"/>
  <c r="U332" i="8"/>
  <c r="S118" i="8"/>
  <c r="U118" i="8"/>
  <c r="S1737" i="8"/>
  <c r="U1737" i="8"/>
  <c r="S1665" i="8"/>
  <c r="U1665" i="8"/>
  <c r="S1588" i="8"/>
  <c r="U1588" i="8"/>
  <c r="U1516" i="8"/>
  <c r="S1516" i="8"/>
  <c r="U1444" i="8"/>
  <c r="S1444" i="8"/>
  <c r="U1367" i="8"/>
  <c r="S1367" i="8"/>
  <c r="S1295" i="8"/>
  <c r="U1295" i="8"/>
  <c r="S1224" i="8"/>
  <c r="U1224" i="8"/>
  <c r="S1154" i="8"/>
  <c r="U1154" i="8"/>
  <c r="S1082" i="8"/>
  <c r="U1082" i="8"/>
  <c r="S1010" i="8"/>
  <c r="U1010" i="8"/>
  <c r="S938" i="8"/>
  <c r="U938" i="8"/>
  <c r="S867" i="8"/>
  <c r="U867" i="8"/>
  <c r="S795" i="8"/>
  <c r="U795" i="8"/>
  <c r="S719" i="8"/>
  <c r="U719" i="8"/>
  <c r="S647" i="8"/>
  <c r="U647" i="8"/>
  <c r="S576" i="8"/>
  <c r="U576" i="8"/>
  <c r="S504" i="8"/>
  <c r="U504" i="8"/>
  <c r="S395" i="8"/>
  <c r="U395" i="8"/>
  <c r="S179" i="8"/>
  <c r="U179" i="8"/>
  <c r="S428" i="8"/>
  <c r="U428" i="8"/>
  <c r="S1712" i="8"/>
  <c r="U1712" i="8"/>
  <c r="S1641" i="8"/>
  <c r="U1641" i="8"/>
  <c r="S1569" i="8"/>
  <c r="U1569" i="8"/>
  <c r="S1497" i="8"/>
  <c r="U1497" i="8"/>
  <c r="U1426" i="8"/>
  <c r="S1426" i="8"/>
  <c r="U1354" i="8"/>
  <c r="S1354" i="8"/>
  <c r="U1282" i="8"/>
  <c r="S1282" i="8"/>
  <c r="U1213" i="8"/>
  <c r="S1213" i="8"/>
  <c r="U1141" i="8"/>
  <c r="S1141" i="8"/>
  <c r="U1069" i="8"/>
  <c r="S1069" i="8"/>
  <c r="U997" i="8"/>
  <c r="S997" i="8"/>
  <c r="U925" i="8"/>
  <c r="S925" i="8"/>
  <c r="S854" i="8"/>
  <c r="U854" i="8"/>
  <c r="S783" i="8"/>
  <c r="U783" i="8"/>
  <c r="S712" i="8"/>
  <c r="U712" i="8"/>
  <c r="S640" i="8"/>
  <c r="U640" i="8"/>
  <c r="S569" i="8"/>
  <c r="U569" i="8"/>
  <c r="S497" i="8"/>
  <c r="U497" i="8"/>
  <c r="S393" i="8"/>
  <c r="U393" i="8"/>
  <c r="S177" i="8"/>
  <c r="U177" i="8"/>
  <c r="S1693" i="8"/>
  <c r="U1693" i="8"/>
  <c r="S1622" i="8"/>
  <c r="U1622" i="8"/>
  <c r="U1550" i="8"/>
  <c r="S1550" i="8"/>
  <c r="U1478" i="8"/>
  <c r="S1478" i="8"/>
  <c r="S1407" i="8"/>
  <c r="U1407" i="8"/>
  <c r="S1335" i="8"/>
  <c r="U1335" i="8"/>
  <c r="S1263" i="8"/>
  <c r="U1263" i="8"/>
  <c r="S1188" i="8"/>
  <c r="U1188" i="8"/>
  <c r="S1116" i="8"/>
  <c r="U1116" i="8"/>
  <c r="S1044" i="8"/>
  <c r="U1044" i="8"/>
  <c r="S972" i="8"/>
  <c r="U972" i="8"/>
  <c r="S901" i="8"/>
  <c r="U901" i="8"/>
  <c r="S829" i="8"/>
  <c r="U829" i="8"/>
  <c r="S758" i="8"/>
  <c r="U758" i="8"/>
  <c r="S687" i="8"/>
  <c r="U687" i="8"/>
  <c r="S615" i="8"/>
  <c r="U615" i="8"/>
  <c r="S544" i="8"/>
  <c r="U544" i="8"/>
  <c r="S472" i="8"/>
  <c r="U472" i="8"/>
  <c r="S310" i="8"/>
  <c r="U310" i="8"/>
  <c r="S96" i="8"/>
  <c r="U96" i="8"/>
  <c r="S1734" i="8"/>
  <c r="U1734" i="8"/>
  <c r="S1662" i="8"/>
  <c r="U1662" i="8"/>
  <c r="S1591" i="8"/>
  <c r="U1591" i="8"/>
  <c r="U1519" i="8"/>
  <c r="S1519" i="8"/>
  <c r="U1447" i="8"/>
  <c r="S1447" i="8"/>
  <c r="U1376" i="8"/>
  <c r="S1376" i="8"/>
  <c r="S1304" i="8"/>
  <c r="U1304" i="8"/>
  <c r="S1233" i="8"/>
  <c r="U1233" i="8"/>
  <c r="S1163" i="8"/>
  <c r="U1163" i="8"/>
  <c r="S1091" i="8"/>
  <c r="U1091" i="8"/>
  <c r="S1019" i="8"/>
  <c r="U1019" i="8"/>
  <c r="S947" i="8"/>
  <c r="U947" i="8"/>
  <c r="S876" i="8"/>
  <c r="U876" i="8"/>
  <c r="S804" i="8"/>
  <c r="U804" i="8"/>
  <c r="S727" i="8"/>
  <c r="U727" i="8"/>
  <c r="S656" i="8"/>
  <c r="U656" i="8"/>
  <c r="S585" i="8"/>
  <c r="U585" i="8"/>
  <c r="S513" i="8"/>
  <c r="U513" i="8"/>
  <c r="S433" i="8"/>
  <c r="U433" i="8"/>
  <c r="S254" i="8"/>
  <c r="U254" i="8"/>
  <c r="S40" i="8"/>
  <c r="U40" i="8"/>
  <c r="S388" i="8"/>
  <c r="U388" i="8"/>
  <c r="S315" i="8"/>
  <c r="U315" i="8"/>
  <c r="S243" i="8"/>
  <c r="U243" i="8"/>
  <c r="S172" i="8"/>
  <c r="U172" i="8"/>
  <c r="S101" i="8"/>
  <c r="U101" i="8"/>
  <c r="S29" i="8"/>
  <c r="U29" i="8"/>
  <c r="S368" i="8"/>
  <c r="U368" i="8"/>
  <c r="S295" i="8"/>
  <c r="U295" i="8"/>
  <c r="S223" i="8"/>
  <c r="U223" i="8"/>
  <c r="S152" i="8"/>
  <c r="U152" i="8"/>
  <c r="U81" i="8"/>
  <c r="S81" i="8"/>
  <c r="S432" i="8"/>
  <c r="U432" i="8"/>
  <c r="S361" i="8"/>
  <c r="U361" i="8"/>
  <c r="S288" i="8"/>
  <c r="U288" i="8"/>
  <c r="S216" i="8"/>
  <c r="U216" i="8"/>
  <c r="S145" i="8"/>
  <c r="U145" i="8"/>
  <c r="S74" i="8"/>
  <c r="U74" i="8"/>
  <c r="S437" i="8"/>
  <c r="U437" i="8"/>
  <c r="S366" i="8"/>
  <c r="U366" i="8"/>
  <c r="S293" i="8"/>
  <c r="U293" i="8"/>
  <c r="S221" i="8"/>
  <c r="U221" i="8"/>
  <c r="S139" i="8"/>
  <c r="U139" i="8"/>
  <c r="S67" i="8"/>
  <c r="U67" i="8"/>
  <c r="U922" i="8"/>
  <c r="S922" i="8"/>
  <c r="S66" i="8"/>
  <c r="U66" i="8"/>
  <c r="S1284" i="8"/>
  <c r="U1284" i="8"/>
  <c r="S850" i="8"/>
  <c r="U850" i="8"/>
  <c r="U171" i="8"/>
  <c r="S171" i="8"/>
  <c r="S1606" i="8"/>
  <c r="U1606" i="8"/>
  <c r="S1100" i="8"/>
  <c r="U1100" i="8"/>
  <c r="S594" i="8"/>
  <c r="U594" i="8"/>
  <c r="S1229" i="8"/>
  <c r="U1229" i="8"/>
  <c r="S729" i="8"/>
  <c r="U729" i="8"/>
  <c r="S562" i="8"/>
  <c r="U562" i="8"/>
  <c r="S311" i="8"/>
  <c r="U311" i="8"/>
  <c r="S833" i="8"/>
  <c r="U833" i="8"/>
  <c r="U1150" i="8"/>
  <c r="S1150" i="8"/>
  <c r="S1679" i="8"/>
  <c r="U1679" i="8"/>
  <c r="S821" i="8"/>
  <c r="U821" i="8"/>
  <c r="S1494" i="8"/>
  <c r="U1494" i="8"/>
  <c r="S637" i="8"/>
  <c r="U637" i="8"/>
  <c r="U1024" i="8"/>
  <c r="S1024" i="8"/>
  <c r="S911" i="8"/>
  <c r="U911" i="8"/>
  <c r="U1297" i="8"/>
  <c r="S1297" i="8"/>
  <c r="S439" i="8"/>
  <c r="U439" i="8"/>
  <c r="S1256" i="8"/>
  <c r="U1256" i="8"/>
  <c r="S244" i="8"/>
  <c r="U244" i="8"/>
  <c r="S1644" i="8"/>
  <c r="U1644" i="8"/>
  <c r="S715" i="8"/>
  <c r="U715" i="8"/>
  <c r="U1387" i="8"/>
  <c r="S1387" i="8"/>
  <c r="S530" i="8"/>
  <c r="U530" i="8"/>
  <c r="U1060" i="8"/>
  <c r="S1060" i="8"/>
  <c r="S1733" i="8"/>
  <c r="U1733" i="8"/>
  <c r="S875" i="8"/>
  <c r="U875" i="8"/>
  <c r="S1690" i="8"/>
  <c r="U1690" i="8"/>
  <c r="S1619" i="8"/>
  <c r="U1619" i="8"/>
  <c r="U1547" i="8"/>
  <c r="S1547" i="8"/>
  <c r="U1475" i="8"/>
  <c r="S1475" i="8"/>
  <c r="S1404" i="8"/>
  <c r="U1404" i="8"/>
  <c r="S1332" i="8"/>
  <c r="U1332" i="8"/>
  <c r="S1260" i="8"/>
  <c r="U1260" i="8"/>
  <c r="S1185" i="8"/>
  <c r="U1185" i="8"/>
  <c r="S1113" i="8"/>
  <c r="U1113" i="8"/>
  <c r="S1041" i="8"/>
  <c r="U1041" i="8"/>
  <c r="S969" i="8"/>
  <c r="U969" i="8"/>
  <c r="S898" i="8"/>
  <c r="U898" i="8"/>
  <c r="S826" i="8"/>
  <c r="U826" i="8"/>
  <c r="S755" i="8"/>
  <c r="U755" i="8"/>
  <c r="S684" i="8"/>
  <c r="U684" i="8"/>
  <c r="S612" i="8"/>
  <c r="U612" i="8"/>
  <c r="S535" i="8"/>
  <c r="U535" i="8"/>
  <c r="S463" i="8"/>
  <c r="U463" i="8"/>
  <c r="S314" i="8"/>
  <c r="U314" i="8"/>
  <c r="S100" i="8"/>
  <c r="U100" i="8"/>
  <c r="S1731" i="8"/>
  <c r="U1731" i="8"/>
  <c r="S1654" i="8"/>
  <c r="U1654" i="8"/>
  <c r="S1582" i="8"/>
  <c r="U1582" i="8"/>
  <c r="U1510" i="8"/>
  <c r="S1510" i="8"/>
  <c r="U1433" i="8"/>
  <c r="S1433" i="8"/>
  <c r="U1361" i="8"/>
  <c r="S1361" i="8"/>
  <c r="S1289" i="8"/>
  <c r="U1289" i="8"/>
  <c r="S1218" i="8"/>
  <c r="U1218" i="8"/>
  <c r="S1148" i="8"/>
  <c r="U1148" i="8"/>
  <c r="S1076" i="8"/>
  <c r="U1076" i="8"/>
  <c r="S1004" i="8"/>
  <c r="U1004" i="8"/>
  <c r="S933" i="8"/>
  <c r="U933" i="8"/>
  <c r="S861" i="8"/>
  <c r="U861" i="8"/>
  <c r="S790" i="8"/>
  <c r="U790" i="8"/>
  <c r="S713" i="8"/>
  <c r="U713" i="8"/>
  <c r="S641" i="8"/>
  <c r="U641" i="8"/>
  <c r="S570" i="8"/>
  <c r="U570" i="8"/>
  <c r="S498" i="8"/>
  <c r="U498" i="8"/>
  <c r="S377" i="8"/>
  <c r="U377" i="8"/>
  <c r="S161" i="8"/>
  <c r="U161" i="8"/>
  <c r="S1706" i="8"/>
  <c r="U1706" i="8"/>
  <c r="S1635" i="8"/>
  <c r="U1635" i="8"/>
  <c r="S1563" i="8"/>
  <c r="U1563" i="8"/>
  <c r="S1491" i="8"/>
  <c r="U1491" i="8"/>
  <c r="U1420" i="8"/>
  <c r="S1420" i="8"/>
  <c r="U1348" i="8"/>
  <c r="S1348" i="8"/>
  <c r="U1276" i="8"/>
  <c r="S1276" i="8"/>
  <c r="U1207" i="8"/>
  <c r="S1207" i="8"/>
  <c r="U1135" i="8"/>
  <c r="S1135" i="8"/>
  <c r="U1063" i="8"/>
  <c r="S1063" i="8"/>
  <c r="U991" i="8"/>
  <c r="S991" i="8"/>
  <c r="U920" i="8"/>
  <c r="S920" i="8"/>
  <c r="S848" i="8"/>
  <c r="U848" i="8"/>
  <c r="S777" i="8"/>
  <c r="U777" i="8"/>
  <c r="S706" i="8"/>
  <c r="U706" i="8"/>
  <c r="S634" i="8"/>
  <c r="U634" i="8"/>
  <c r="S563" i="8"/>
  <c r="U563" i="8"/>
  <c r="S491" i="8"/>
  <c r="U491" i="8"/>
  <c r="S375" i="8"/>
  <c r="U375" i="8"/>
  <c r="S159" i="8"/>
  <c r="U159" i="8"/>
  <c r="S1687" i="8"/>
  <c r="U1687" i="8"/>
  <c r="S1616" i="8"/>
  <c r="U1616" i="8"/>
  <c r="U1544" i="8"/>
  <c r="S1544" i="8"/>
  <c r="U1472" i="8"/>
  <c r="S1472" i="8"/>
  <c r="S1401" i="8"/>
  <c r="U1401" i="8"/>
  <c r="S1329" i="8"/>
  <c r="U1329" i="8"/>
  <c r="U1252" i="8"/>
  <c r="S1252" i="8"/>
  <c r="S1182" i="8"/>
  <c r="U1182" i="8"/>
  <c r="S1110" i="8"/>
  <c r="U1110" i="8"/>
  <c r="S1038" i="8"/>
  <c r="U1038" i="8"/>
  <c r="S966" i="8"/>
  <c r="U966" i="8"/>
  <c r="S895" i="8"/>
  <c r="U895" i="8"/>
  <c r="S823" i="8"/>
  <c r="U823" i="8"/>
  <c r="S752" i="8"/>
  <c r="U752" i="8"/>
  <c r="S681" i="8"/>
  <c r="U681" i="8"/>
  <c r="S609" i="8"/>
  <c r="U609" i="8"/>
  <c r="S538" i="8"/>
  <c r="U538" i="8"/>
  <c r="S466" i="8"/>
  <c r="U466" i="8"/>
  <c r="S292" i="8"/>
  <c r="U292" i="8"/>
  <c r="S78" i="8"/>
  <c r="U78" i="8"/>
  <c r="S1728" i="8"/>
  <c r="U1728" i="8"/>
  <c r="S1657" i="8"/>
  <c r="U1657" i="8"/>
  <c r="S1585" i="8"/>
  <c r="U1585" i="8"/>
  <c r="U1513" i="8"/>
  <c r="S1513" i="8"/>
  <c r="U1441" i="8"/>
  <c r="S1441" i="8"/>
  <c r="U1370" i="8"/>
  <c r="S1370" i="8"/>
  <c r="S1298" i="8"/>
  <c r="U1298" i="8"/>
  <c r="S1227" i="8"/>
  <c r="U1227" i="8"/>
  <c r="S1157" i="8"/>
  <c r="U1157" i="8"/>
  <c r="S1085" i="8"/>
  <c r="U1085" i="8"/>
  <c r="S1013" i="8"/>
  <c r="U1013" i="8"/>
  <c r="S941" i="8"/>
  <c r="U941" i="8"/>
  <c r="S870" i="8"/>
  <c r="U870" i="8"/>
  <c r="S798" i="8"/>
  <c r="U798" i="8"/>
  <c r="S722" i="8"/>
  <c r="U722" i="8"/>
  <c r="S650" i="8"/>
  <c r="U650" i="8"/>
  <c r="S579" i="8"/>
  <c r="U579" i="8"/>
  <c r="S507" i="8"/>
  <c r="U507" i="8"/>
  <c r="S446" i="8"/>
  <c r="U446" i="8"/>
  <c r="S236" i="8"/>
  <c r="U236" i="8"/>
  <c r="S23" i="8"/>
  <c r="U23" i="8"/>
  <c r="S382" i="8"/>
  <c r="U382" i="8"/>
  <c r="S309" i="8"/>
  <c r="U309" i="8"/>
  <c r="S237" i="8"/>
  <c r="U237" i="8"/>
  <c r="S166" i="8"/>
  <c r="U166" i="8"/>
  <c r="S95" i="8"/>
  <c r="U95" i="8"/>
  <c r="S24" i="8"/>
  <c r="U24" i="8"/>
  <c r="S362" i="8"/>
  <c r="U362" i="8"/>
  <c r="S289" i="8"/>
  <c r="U289" i="8"/>
  <c r="S217" i="8"/>
  <c r="U217" i="8"/>
  <c r="S146" i="8"/>
  <c r="U146" i="8"/>
  <c r="S75" i="8"/>
  <c r="U75" i="8"/>
  <c r="S426" i="8"/>
  <c r="U426" i="8"/>
  <c r="S355" i="8"/>
  <c r="U355" i="8"/>
  <c r="S282" i="8"/>
  <c r="U282" i="8"/>
  <c r="S210" i="8"/>
  <c r="U210" i="8"/>
  <c r="S140" i="8"/>
  <c r="U140" i="8"/>
  <c r="S68" i="8"/>
  <c r="U68" i="8"/>
  <c r="S431" i="8"/>
  <c r="U431" i="8"/>
  <c r="S360" i="8"/>
  <c r="U360" i="8"/>
  <c r="S287" i="8"/>
  <c r="U287" i="8"/>
  <c r="S215" i="8"/>
  <c r="U215" i="8"/>
  <c r="S133" i="8"/>
  <c r="U133" i="8"/>
  <c r="S61" i="8"/>
  <c r="U61" i="8"/>
  <c r="S21" i="8"/>
  <c r="U21" i="8"/>
  <c r="S1724" i="8"/>
  <c r="U1724" i="8"/>
  <c r="U1261" i="8"/>
  <c r="S1261" i="8"/>
  <c r="S1476" i="8"/>
  <c r="U1476" i="8"/>
  <c r="U1078" i="8"/>
  <c r="S1078" i="8"/>
  <c r="S1608" i="8"/>
  <c r="U1608" i="8"/>
  <c r="S750" i="8"/>
  <c r="U750" i="8"/>
  <c r="U1423" i="8"/>
  <c r="S1423" i="8"/>
  <c r="S566" i="8"/>
  <c r="U566" i="8"/>
  <c r="U952" i="8"/>
  <c r="S952" i="8"/>
  <c r="S1697" i="8"/>
  <c r="U1697" i="8"/>
  <c r="S839" i="8"/>
  <c r="U839" i="8"/>
  <c r="S1226" i="8"/>
  <c r="U1226" i="8"/>
  <c r="S371" i="8"/>
  <c r="U371" i="8"/>
  <c r="U1186" i="8"/>
  <c r="S1186" i="8"/>
  <c r="S30" i="8"/>
  <c r="U30" i="8"/>
  <c r="S1572" i="8"/>
  <c r="U1572" i="8"/>
  <c r="S643" i="8"/>
  <c r="U643" i="8"/>
  <c r="U1315" i="8"/>
  <c r="S1315" i="8"/>
  <c r="S458" i="8"/>
  <c r="U458" i="8"/>
  <c r="U988" i="8"/>
  <c r="S988" i="8"/>
  <c r="S1661" i="8"/>
  <c r="U1661" i="8"/>
  <c r="S803" i="8"/>
  <c r="U803" i="8"/>
  <c r="S1684" i="8"/>
  <c r="U1684" i="8"/>
  <c r="S1613" i="8"/>
  <c r="U1613" i="8"/>
  <c r="U1541" i="8"/>
  <c r="S1541" i="8"/>
  <c r="U1469" i="8"/>
  <c r="S1469" i="8"/>
  <c r="S1398" i="8"/>
  <c r="U1398" i="8"/>
  <c r="S1326" i="8"/>
  <c r="U1326" i="8"/>
  <c r="U1255" i="8"/>
  <c r="S1255" i="8"/>
  <c r="S1179" i="8"/>
  <c r="U1179" i="8"/>
  <c r="S1107" i="8"/>
  <c r="U1107" i="8"/>
  <c r="S1035" i="8"/>
  <c r="U1035" i="8"/>
  <c r="S963" i="8"/>
  <c r="U963" i="8"/>
  <c r="S892" i="8"/>
  <c r="U892" i="8"/>
  <c r="S820" i="8"/>
  <c r="U820" i="8"/>
  <c r="S749" i="8"/>
  <c r="U749" i="8"/>
  <c r="S678" i="8"/>
  <c r="U678" i="8"/>
  <c r="S606" i="8"/>
  <c r="U606" i="8"/>
  <c r="S529" i="8"/>
  <c r="U529" i="8"/>
  <c r="S457" i="8"/>
  <c r="U457" i="8"/>
  <c r="S296" i="8"/>
  <c r="U296" i="8"/>
  <c r="S82" i="8"/>
  <c r="U82" i="8"/>
  <c r="S1725" i="8"/>
  <c r="U1725" i="8"/>
  <c r="S1648" i="8"/>
  <c r="U1648" i="8"/>
  <c r="S1576" i="8"/>
  <c r="U1576" i="8"/>
  <c r="U1504" i="8"/>
  <c r="S1504" i="8"/>
  <c r="U1427" i="8"/>
  <c r="S1427" i="8"/>
  <c r="U1355" i="8"/>
  <c r="S1355" i="8"/>
  <c r="S1283" i="8"/>
  <c r="U1283" i="8"/>
  <c r="S1214" i="8"/>
  <c r="U1214" i="8"/>
  <c r="S1142" i="8"/>
  <c r="U1142" i="8"/>
  <c r="S1070" i="8"/>
  <c r="U1070" i="8"/>
  <c r="S998" i="8"/>
  <c r="U998" i="8"/>
  <c r="S926" i="8"/>
  <c r="U926" i="8"/>
  <c r="S855" i="8"/>
  <c r="U855" i="8"/>
  <c r="S784" i="8"/>
  <c r="U784" i="8"/>
  <c r="S707" i="8"/>
  <c r="U707" i="8"/>
  <c r="S635" i="8"/>
  <c r="U635" i="8"/>
  <c r="S564" i="8"/>
  <c r="U564" i="8"/>
  <c r="S492" i="8"/>
  <c r="U492" i="8"/>
  <c r="S359" i="8"/>
  <c r="U359" i="8"/>
  <c r="U144" i="8"/>
  <c r="S144" i="8"/>
  <c r="S1700" i="8"/>
  <c r="U1700" i="8"/>
  <c r="S1629" i="8"/>
  <c r="U1629" i="8"/>
  <c r="S1557" i="8"/>
  <c r="U1557" i="8"/>
  <c r="S1485" i="8"/>
  <c r="U1485" i="8"/>
  <c r="U1414" i="8"/>
  <c r="S1414" i="8"/>
  <c r="U1342" i="8"/>
  <c r="S1342" i="8"/>
  <c r="U1270" i="8"/>
  <c r="S1270" i="8"/>
  <c r="U1201" i="8"/>
  <c r="S1201" i="8"/>
  <c r="U1129" i="8"/>
  <c r="S1129" i="8"/>
  <c r="U1057" i="8"/>
  <c r="S1057" i="8"/>
  <c r="U985" i="8"/>
  <c r="S985" i="8"/>
  <c r="U914" i="8"/>
  <c r="S914" i="8"/>
  <c r="S842" i="8"/>
  <c r="U842" i="8"/>
  <c r="S771" i="8"/>
  <c r="U771" i="8"/>
  <c r="S700" i="8"/>
  <c r="U700" i="8"/>
  <c r="S628" i="8"/>
  <c r="U628" i="8"/>
  <c r="S557" i="8"/>
  <c r="U557" i="8"/>
  <c r="S485" i="8"/>
  <c r="U485" i="8"/>
  <c r="S357" i="8"/>
  <c r="U357" i="8"/>
  <c r="S142" i="8"/>
  <c r="U142" i="8"/>
  <c r="S1753" i="8"/>
  <c r="U1753" i="8"/>
  <c r="S1681" i="8"/>
  <c r="U1681" i="8"/>
  <c r="S1610" i="8"/>
  <c r="U1610" i="8"/>
  <c r="U1538" i="8"/>
  <c r="S1538" i="8"/>
  <c r="U1466" i="8"/>
  <c r="S1466" i="8"/>
  <c r="S1395" i="8"/>
  <c r="U1395" i="8"/>
  <c r="S1323" i="8"/>
  <c r="U1323" i="8"/>
  <c r="U1246" i="8"/>
  <c r="S1246" i="8"/>
  <c r="S1176" i="8"/>
  <c r="U1176" i="8"/>
  <c r="S1104" i="8"/>
  <c r="U1104" i="8"/>
  <c r="S1032" i="8"/>
  <c r="U1032" i="8"/>
  <c r="S960" i="8"/>
  <c r="U960" i="8"/>
  <c r="S889" i="8"/>
  <c r="U889" i="8"/>
  <c r="S817" i="8"/>
  <c r="U817" i="8"/>
  <c r="S746" i="8"/>
  <c r="U746" i="8"/>
  <c r="S675" i="8"/>
  <c r="U675" i="8"/>
  <c r="S603" i="8"/>
  <c r="U603" i="8"/>
  <c r="S532" i="8"/>
  <c r="U532" i="8"/>
  <c r="S460" i="8"/>
  <c r="U460" i="8"/>
  <c r="S274" i="8"/>
  <c r="U274" i="8"/>
  <c r="S60" i="8"/>
  <c r="U60" i="8"/>
  <c r="S1722" i="8"/>
  <c r="U1722" i="8"/>
  <c r="S1651" i="8"/>
  <c r="U1651" i="8"/>
  <c r="S1579" i="8"/>
  <c r="U1579" i="8"/>
  <c r="U1507" i="8"/>
  <c r="S1507" i="8"/>
  <c r="U1436" i="8"/>
  <c r="S1436" i="8"/>
  <c r="U1364" i="8"/>
  <c r="S1364" i="8"/>
  <c r="S1292" i="8"/>
  <c r="U1292" i="8"/>
  <c r="S1221" i="8"/>
  <c r="U1221" i="8"/>
  <c r="S1151" i="8"/>
  <c r="U1151" i="8"/>
  <c r="S1079" i="8"/>
  <c r="U1079" i="8"/>
  <c r="S1007" i="8"/>
  <c r="U1007" i="8"/>
  <c r="S935" i="8"/>
  <c r="U935" i="8"/>
  <c r="S864" i="8"/>
  <c r="U864" i="8"/>
  <c r="S787" i="8"/>
  <c r="U787" i="8"/>
  <c r="S716" i="8"/>
  <c r="U716" i="8"/>
  <c r="S644" i="8"/>
  <c r="U644" i="8"/>
  <c r="S573" i="8"/>
  <c r="U573" i="8"/>
  <c r="S501" i="8"/>
  <c r="U501" i="8"/>
  <c r="S424" i="8"/>
  <c r="U424" i="8"/>
  <c r="S218" i="8"/>
  <c r="U218" i="8"/>
  <c r="S447" i="8"/>
  <c r="U447" i="8"/>
  <c r="S376" i="8"/>
  <c r="U376" i="8"/>
  <c r="S303" i="8"/>
  <c r="U303" i="8"/>
  <c r="S231" i="8"/>
  <c r="U231" i="8"/>
  <c r="S160" i="8"/>
  <c r="U160" i="8"/>
  <c r="S89" i="8"/>
  <c r="U89" i="8"/>
  <c r="U18" i="8"/>
  <c r="S18" i="8"/>
  <c r="S356" i="8"/>
  <c r="U356" i="8"/>
  <c r="S283" i="8"/>
  <c r="U283" i="8"/>
  <c r="S211" i="8"/>
  <c r="U211" i="8"/>
  <c r="S141" i="8"/>
  <c r="U141" i="8"/>
  <c r="S69" i="8"/>
  <c r="U69" i="8"/>
  <c r="S421" i="8"/>
  <c r="U421" i="8"/>
  <c r="S349" i="8"/>
  <c r="U349" i="8"/>
  <c r="S276" i="8"/>
  <c r="U276" i="8"/>
  <c r="S204" i="8"/>
  <c r="U204" i="8"/>
  <c r="S134" i="8"/>
  <c r="U134" i="8"/>
  <c r="S62" i="8"/>
  <c r="U62" i="8"/>
  <c r="S425" i="8"/>
  <c r="U425" i="8"/>
  <c r="S354" i="8"/>
  <c r="U354" i="8"/>
  <c r="S281" i="8"/>
  <c r="U281" i="8"/>
  <c r="U209" i="8"/>
  <c r="S209" i="8"/>
  <c r="S127" i="8"/>
  <c r="U127" i="8"/>
  <c r="S55" i="8"/>
  <c r="U55" i="8"/>
  <c r="S1643" i="8"/>
  <c r="U1643" i="8"/>
  <c r="S1065" i="8"/>
  <c r="U1065" i="8"/>
  <c r="S387" i="8"/>
  <c r="U387" i="8"/>
  <c r="U1462" i="8"/>
  <c r="S1462" i="8"/>
  <c r="S885" i="8"/>
  <c r="U885" i="8"/>
  <c r="S450" i="8"/>
  <c r="U450" i="8"/>
  <c r="S1659" i="8"/>
  <c r="U1659" i="8"/>
  <c r="U1087" i="8"/>
  <c r="S1087" i="8"/>
  <c r="S587" i="8"/>
  <c r="U587" i="8"/>
  <c r="S17" i="8"/>
  <c r="U17" i="8"/>
  <c r="S1711" i="8"/>
  <c r="U1711" i="8"/>
  <c r="S1281" i="8"/>
  <c r="U1281" i="8"/>
  <c r="S847" i="8"/>
  <c r="U847" i="8"/>
  <c r="S490" i="8"/>
  <c r="U490" i="8"/>
  <c r="S1251" i="8"/>
  <c r="U1251" i="8"/>
  <c r="S92" i="8"/>
  <c r="U92" i="8"/>
  <c r="S1548" i="8"/>
  <c r="U1548" i="8"/>
  <c r="S619" i="8"/>
  <c r="U619" i="8"/>
  <c r="U1006" i="8"/>
  <c r="S1006" i="8"/>
  <c r="S1536" i="8"/>
  <c r="U1536" i="8"/>
  <c r="S679" i="8"/>
  <c r="U679" i="8"/>
  <c r="U1351" i="8"/>
  <c r="S1351" i="8"/>
  <c r="S494" i="8"/>
  <c r="U494" i="8"/>
  <c r="S1739" i="8"/>
  <c r="U1739" i="8"/>
  <c r="S881" i="8"/>
  <c r="U881" i="8"/>
  <c r="S1626" i="8"/>
  <c r="U1626" i="8"/>
  <c r="S768" i="8"/>
  <c r="U768" i="8"/>
  <c r="U1156" i="8"/>
  <c r="S1156" i="8"/>
  <c r="S155" i="8"/>
  <c r="U155" i="8"/>
  <c r="U1114" i="8"/>
  <c r="S1114" i="8"/>
  <c r="S1500" i="8"/>
  <c r="U1500" i="8"/>
  <c r="S572" i="8"/>
  <c r="U572" i="8"/>
  <c r="S1244" i="8"/>
  <c r="U1244" i="8"/>
  <c r="U208" i="8"/>
  <c r="S208" i="8"/>
  <c r="U917" i="8"/>
  <c r="S917" i="8"/>
  <c r="S1590" i="8"/>
  <c r="U1590" i="8"/>
  <c r="S732" i="8"/>
  <c r="U732" i="8"/>
  <c r="S1750" i="8"/>
  <c r="U1750" i="8"/>
  <c r="S1678" i="8"/>
  <c r="U1678" i="8"/>
  <c r="S1607" i="8"/>
  <c r="U1607" i="8"/>
  <c r="U1535" i="8"/>
  <c r="S1535" i="8"/>
  <c r="U1463" i="8"/>
  <c r="S1463" i="8"/>
  <c r="S1392" i="8"/>
  <c r="U1392" i="8"/>
  <c r="S1320" i="8"/>
  <c r="U1320" i="8"/>
  <c r="U1249" i="8"/>
  <c r="S1249" i="8"/>
  <c r="S1173" i="8"/>
  <c r="U1173" i="8"/>
  <c r="S1101" i="8"/>
  <c r="U1101" i="8"/>
  <c r="S1029" i="8"/>
  <c r="U1029" i="8"/>
  <c r="S957" i="8"/>
  <c r="U957" i="8"/>
  <c r="S886" i="8"/>
  <c r="U886" i="8"/>
  <c r="S814" i="8"/>
  <c r="U814" i="8"/>
  <c r="S743" i="8"/>
  <c r="U743" i="8"/>
  <c r="S672" i="8"/>
  <c r="U672" i="8"/>
  <c r="S595" i="8"/>
  <c r="U595" i="8"/>
  <c r="S523" i="8"/>
  <c r="U523" i="8"/>
  <c r="S451" i="8"/>
  <c r="U451" i="8"/>
  <c r="S278" i="8"/>
  <c r="U278" i="8"/>
  <c r="S64" i="8"/>
  <c r="U64" i="8"/>
  <c r="S1719" i="8"/>
  <c r="U1719" i="8"/>
  <c r="S1642" i="8"/>
  <c r="U1642" i="8"/>
  <c r="S1570" i="8"/>
  <c r="U1570" i="8"/>
  <c r="U1498" i="8"/>
  <c r="S1498" i="8"/>
  <c r="U1421" i="8"/>
  <c r="S1421" i="8"/>
  <c r="U1349" i="8"/>
  <c r="S1349" i="8"/>
  <c r="S1277" i="8"/>
  <c r="U1277" i="8"/>
  <c r="S1208" i="8"/>
  <c r="U1208" i="8"/>
  <c r="S1136" i="8"/>
  <c r="U1136" i="8"/>
  <c r="S1064" i="8"/>
  <c r="U1064" i="8"/>
  <c r="S992" i="8"/>
  <c r="U992" i="8"/>
  <c r="S849" i="8"/>
  <c r="U849" i="8"/>
  <c r="S778" i="8"/>
  <c r="U778" i="8"/>
  <c r="S701" i="8"/>
  <c r="U701" i="8"/>
  <c r="S629" i="8"/>
  <c r="U629" i="8"/>
  <c r="S558" i="8"/>
  <c r="U558" i="8"/>
  <c r="S486" i="8"/>
  <c r="U486" i="8"/>
  <c r="S341" i="8"/>
  <c r="U341" i="8"/>
  <c r="U126" i="8"/>
  <c r="S126" i="8"/>
  <c r="S1694" i="8"/>
  <c r="U1694" i="8"/>
  <c r="S1623" i="8"/>
  <c r="U1623" i="8"/>
  <c r="S1551" i="8"/>
  <c r="U1551" i="8"/>
  <c r="S1479" i="8"/>
  <c r="U1479" i="8"/>
  <c r="U1408" i="8"/>
  <c r="S1408" i="8"/>
  <c r="U1336" i="8"/>
  <c r="S1336" i="8"/>
  <c r="U1264" i="8"/>
  <c r="S1264" i="8"/>
  <c r="U1195" i="8"/>
  <c r="S1195" i="8"/>
  <c r="U1123" i="8"/>
  <c r="S1123" i="8"/>
  <c r="U1051" i="8"/>
  <c r="S1051" i="8"/>
  <c r="U979" i="8"/>
  <c r="S979" i="8"/>
  <c r="S908" i="8"/>
  <c r="U908" i="8"/>
  <c r="S836" i="8"/>
  <c r="U836" i="8"/>
  <c r="S765" i="8"/>
  <c r="U765" i="8"/>
  <c r="S694" i="8"/>
  <c r="U694" i="8"/>
  <c r="S622" i="8"/>
  <c r="U622" i="8"/>
  <c r="S551" i="8"/>
  <c r="U551" i="8"/>
  <c r="S479" i="8"/>
  <c r="U479" i="8"/>
  <c r="S339" i="8"/>
  <c r="U339" i="8"/>
  <c r="S124" i="8"/>
  <c r="U124" i="8"/>
  <c r="S1747" i="8"/>
  <c r="U1747" i="8"/>
  <c r="S1675" i="8"/>
  <c r="U1675" i="8"/>
  <c r="S1604" i="8"/>
  <c r="U1604" i="8"/>
  <c r="U1532" i="8"/>
  <c r="S1532" i="8"/>
  <c r="U1460" i="8"/>
  <c r="S1460" i="8"/>
  <c r="S1389" i="8"/>
  <c r="U1389" i="8"/>
  <c r="S1317" i="8"/>
  <c r="U1317" i="8"/>
  <c r="U1240" i="8"/>
  <c r="S1240" i="8"/>
  <c r="S1170" i="8"/>
  <c r="U1170" i="8"/>
  <c r="S1098" i="8"/>
  <c r="U1098" i="8"/>
  <c r="S1026" i="8"/>
  <c r="U1026" i="8"/>
  <c r="S954" i="8"/>
  <c r="U954" i="8"/>
  <c r="S883" i="8"/>
  <c r="U883" i="8"/>
  <c r="S811" i="8"/>
  <c r="U811" i="8"/>
  <c r="S740" i="8"/>
  <c r="U740" i="8"/>
  <c r="S669" i="8"/>
  <c r="U669" i="8"/>
  <c r="S598" i="8"/>
  <c r="U598" i="8"/>
  <c r="S526" i="8"/>
  <c r="U526" i="8"/>
  <c r="S454" i="8"/>
  <c r="U454" i="8"/>
  <c r="S256" i="8"/>
  <c r="U256" i="8"/>
  <c r="S42" i="8"/>
  <c r="U42" i="8"/>
  <c r="S1716" i="8"/>
  <c r="U1716" i="8"/>
  <c r="S1645" i="8"/>
  <c r="U1645" i="8"/>
  <c r="S1573" i="8"/>
  <c r="U1573" i="8"/>
  <c r="U1501" i="8"/>
  <c r="S1501" i="8"/>
  <c r="U1430" i="8"/>
  <c r="S1430" i="8"/>
  <c r="U1358" i="8"/>
  <c r="S1358" i="8"/>
  <c r="S1286" i="8"/>
  <c r="U1286" i="8"/>
  <c r="S1215" i="8"/>
  <c r="U1215" i="8"/>
  <c r="S1145" i="8"/>
  <c r="U1145" i="8"/>
  <c r="S1073" i="8"/>
  <c r="U1073" i="8"/>
  <c r="S1001" i="8"/>
  <c r="U1001" i="8"/>
  <c r="S929" i="8"/>
  <c r="U929" i="8"/>
  <c r="S858" i="8"/>
  <c r="U858" i="8"/>
  <c r="S781" i="8"/>
  <c r="U781" i="8"/>
  <c r="S710" i="8"/>
  <c r="U710" i="8"/>
  <c r="S638" i="8"/>
  <c r="U638" i="8"/>
  <c r="S567" i="8"/>
  <c r="U567" i="8"/>
  <c r="S495" i="8"/>
  <c r="U495" i="8"/>
  <c r="S417" i="8"/>
  <c r="U417" i="8"/>
  <c r="S200" i="8"/>
  <c r="U200" i="8"/>
  <c r="S441" i="8"/>
  <c r="U441" i="8"/>
  <c r="S370" i="8"/>
  <c r="U370" i="8"/>
  <c r="S297" i="8"/>
  <c r="U297" i="8"/>
  <c r="S225" i="8"/>
  <c r="U225" i="8"/>
  <c r="S154" i="8"/>
  <c r="U154" i="8"/>
  <c r="S83" i="8"/>
  <c r="U83" i="8"/>
  <c r="S12" i="8"/>
  <c r="U12" i="8"/>
  <c r="S350" i="8"/>
  <c r="U350" i="8"/>
  <c r="S277" i="8"/>
  <c r="U277" i="8"/>
  <c r="S205" i="8"/>
  <c r="U205" i="8"/>
  <c r="U135" i="8"/>
  <c r="S135" i="8"/>
  <c r="U63" i="8"/>
  <c r="S63" i="8"/>
  <c r="S415" i="8"/>
  <c r="U415" i="8"/>
  <c r="S343" i="8"/>
  <c r="U343" i="8"/>
  <c r="S270" i="8"/>
  <c r="U270" i="8"/>
  <c r="U198" i="8"/>
  <c r="S198" i="8"/>
  <c r="S128" i="8"/>
  <c r="U128" i="8"/>
  <c r="S56" i="8"/>
  <c r="U56" i="8"/>
  <c r="S420" i="8"/>
  <c r="U420" i="8"/>
  <c r="S348" i="8"/>
  <c r="U348" i="8"/>
  <c r="S275" i="8"/>
  <c r="U275" i="8"/>
  <c r="S203" i="8"/>
  <c r="U203" i="8"/>
  <c r="S121" i="8"/>
  <c r="U121" i="8"/>
  <c r="S49" i="8"/>
  <c r="U49" i="8"/>
  <c r="S685" i="8"/>
  <c r="U685" i="8"/>
  <c r="U1162" i="8"/>
  <c r="S1162" i="8"/>
  <c r="S1137" i="8"/>
  <c r="U1137" i="8"/>
  <c r="S1028" i="8"/>
  <c r="U1028" i="8"/>
  <c r="S19" i="8"/>
  <c r="U19" i="8"/>
  <c r="S1443" i="8"/>
  <c r="U1443" i="8"/>
  <c r="U943" i="8"/>
  <c r="S943" i="8"/>
  <c r="S230" i="8"/>
  <c r="U230" i="8"/>
  <c r="S1640" i="8"/>
  <c r="U1640" i="8"/>
  <c r="S1134" i="8"/>
  <c r="U1134" i="8"/>
  <c r="S633" i="8"/>
  <c r="U633" i="8"/>
  <c r="S1680" i="8"/>
  <c r="U1680" i="8"/>
  <c r="U1465" i="8"/>
  <c r="S1465" i="8"/>
  <c r="S1109" i="8"/>
  <c r="U1109" i="8"/>
  <c r="S745" i="8"/>
  <c r="U745" i="8"/>
  <c r="S531" i="8"/>
  <c r="U531" i="8"/>
  <c r="S308" i="8"/>
  <c r="U308" i="8"/>
  <c r="S406" i="8"/>
  <c r="U406" i="8"/>
  <c r="S119" i="8"/>
  <c r="U119" i="8"/>
  <c r="S386" i="8"/>
  <c r="U386" i="8"/>
  <c r="U99" i="8"/>
  <c r="S99" i="8"/>
  <c r="S306" i="8"/>
  <c r="U306" i="8"/>
  <c r="S1131" i="8"/>
  <c r="U1131" i="8"/>
  <c r="S691" i="8"/>
  <c r="U691" i="8"/>
  <c r="U934" i="8"/>
  <c r="S934" i="8"/>
  <c r="S1464" i="8"/>
  <c r="U1464" i="8"/>
  <c r="S607" i="8"/>
  <c r="U607" i="8"/>
  <c r="U1279" i="8"/>
  <c r="S1279" i="8"/>
  <c r="S316" i="8"/>
  <c r="U316" i="8"/>
  <c r="S1667" i="8"/>
  <c r="U1667" i="8"/>
  <c r="S809" i="8"/>
  <c r="U809" i="8"/>
  <c r="S1554" i="8"/>
  <c r="U1554" i="8"/>
  <c r="S697" i="8"/>
  <c r="U697" i="8"/>
  <c r="U1084" i="8"/>
  <c r="S1084" i="8"/>
  <c r="U1042" i="8"/>
  <c r="S1042" i="8"/>
  <c r="U1429" i="8"/>
  <c r="S1429" i="8"/>
  <c r="S500" i="8"/>
  <c r="U500" i="8"/>
  <c r="U1174" i="8"/>
  <c r="S1174" i="8"/>
  <c r="S1703" i="8"/>
  <c r="U1703" i="8"/>
  <c r="S845" i="8"/>
  <c r="U845" i="8"/>
  <c r="S1518" i="8"/>
  <c r="U1518" i="8"/>
  <c r="S661" i="8"/>
  <c r="U661" i="8"/>
  <c r="S1744" i="8"/>
  <c r="U1744" i="8"/>
  <c r="S1672" i="8"/>
  <c r="U1672" i="8"/>
  <c r="S1601" i="8"/>
  <c r="U1601" i="8"/>
  <c r="U1529" i="8"/>
  <c r="S1529" i="8"/>
  <c r="U1457" i="8"/>
  <c r="S1457" i="8"/>
  <c r="S1386" i="8"/>
  <c r="U1386" i="8"/>
  <c r="S1314" i="8"/>
  <c r="U1314" i="8"/>
  <c r="U1243" i="8"/>
  <c r="S1243" i="8"/>
  <c r="S1167" i="8"/>
  <c r="U1167" i="8"/>
  <c r="S1095" i="8"/>
  <c r="U1095" i="8"/>
  <c r="S1023" i="8"/>
  <c r="U1023" i="8"/>
  <c r="S951" i="8"/>
  <c r="U951" i="8"/>
  <c r="S880" i="8"/>
  <c r="U880" i="8"/>
  <c r="S808" i="8"/>
  <c r="U808" i="8"/>
  <c r="S737" i="8"/>
  <c r="U737" i="8"/>
  <c r="S666" i="8"/>
  <c r="U666" i="8"/>
  <c r="S589" i="8"/>
  <c r="U589" i="8"/>
  <c r="S517" i="8"/>
  <c r="U517" i="8"/>
  <c r="S438" i="8"/>
  <c r="U438" i="8"/>
  <c r="S260" i="8"/>
  <c r="U260" i="8"/>
  <c r="S46" i="8"/>
  <c r="U46" i="8"/>
  <c r="S1713" i="8"/>
  <c r="U1713" i="8"/>
  <c r="S1636" i="8"/>
  <c r="U1636" i="8"/>
  <c r="S1564" i="8"/>
  <c r="U1564" i="8"/>
  <c r="U1492" i="8"/>
  <c r="S1492" i="8"/>
  <c r="U1415" i="8"/>
  <c r="S1415" i="8"/>
  <c r="U1343" i="8"/>
  <c r="S1343" i="8"/>
  <c r="S1271" i="8"/>
  <c r="U1271" i="8"/>
  <c r="S1202" i="8"/>
  <c r="U1202" i="8"/>
  <c r="S1130" i="8"/>
  <c r="U1130" i="8"/>
  <c r="S1058" i="8"/>
  <c r="U1058" i="8"/>
  <c r="S986" i="8"/>
  <c r="U986" i="8"/>
  <c r="S915" i="8"/>
  <c r="U915" i="8"/>
  <c r="S843" i="8"/>
  <c r="U843" i="8"/>
  <c r="S772" i="8"/>
  <c r="U772" i="8"/>
  <c r="S695" i="8"/>
  <c r="U695" i="8"/>
  <c r="S623" i="8"/>
  <c r="U623" i="8"/>
  <c r="S552" i="8"/>
  <c r="U552" i="8"/>
  <c r="S480" i="8"/>
  <c r="U480" i="8"/>
  <c r="S322" i="8"/>
  <c r="U322" i="8"/>
  <c r="U108" i="8"/>
  <c r="S108" i="8"/>
  <c r="S1688" i="8"/>
  <c r="U1688" i="8"/>
  <c r="S1617" i="8"/>
  <c r="U1617" i="8"/>
  <c r="S1545" i="8"/>
  <c r="U1545" i="8"/>
  <c r="S1473" i="8"/>
  <c r="U1473" i="8"/>
  <c r="U1402" i="8"/>
  <c r="S1402" i="8"/>
  <c r="U1330" i="8"/>
  <c r="S1330" i="8"/>
  <c r="U1258" i="8"/>
  <c r="S1258" i="8"/>
  <c r="U1189" i="8"/>
  <c r="S1189" i="8"/>
  <c r="U1117" i="8"/>
  <c r="S1117" i="8"/>
  <c r="U1045" i="8"/>
  <c r="S1045" i="8"/>
  <c r="U973" i="8"/>
  <c r="S973" i="8"/>
  <c r="S902" i="8"/>
  <c r="U902" i="8"/>
  <c r="S830" i="8"/>
  <c r="U830" i="8"/>
  <c r="S759" i="8"/>
  <c r="U759" i="8"/>
  <c r="S688" i="8"/>
  <c r="U688" i="8"/>
  <c r="S616" i="8"/>
  <c r="U616" i="8"/>
  <c r="S545" i="8"/>
  <c r="U545" i="8"/>
  <c r="S473" i="8"/>
  <c r="U473" i="8"/>
  <c r="S320" i="8"/>
  <c r="U320" i="8"/>
  <c r="S106" i="8"/>
  <c r="U106" i="8"/>
  <c r="S1741" i="8"/>
  <c r="U1741" i="8"/>
  <c r="S1669" i="8"/>
  <c r="U1669" i="8"/>
  <c r="S1598" i="8"/>
  <c r="U1598" i="8"/>
  <c r="U1526" i="8"/>
  <c r="S1526" i="8"/>
  <c r="U1454" i="8"/>
  <c r="S1454" i="8"/>
  <c r="S1383" i="8"/>
  <c r="U1383" i="8"/>
  <c r="S1311" i="8"/>
  <c r="U1311" i="8"/>
  <c r="U1234" i="8"/>
  <c r="S1234" i="8"/>
  <c r="S1164" i="8"/>
  <c r="U1164" i="8"/>
  <c r="S1092" i="8"/>
  <c r="U1092" i="8"/>
  <c r="S1020" i="8"/>
  <c r="U1020" i="8"/>
  <c r="S948" i="8"/>
  <c r="U948" i="8"/>
  <c r="S877" i="8"/>
  <c r="U877" i="8"/>
  <c r="S805" i="8"/>
  <c r="U805" i="8"/>
  <c r="S734" i="8"/>
  <c r="U734" i="8"/>
  <c r="S663" i="8"/>
  <c r="U663" i="8"/>
  <c r="S592" i="8"/>
  <c r="U592" i="8"/>
  <c r="S520" i="8"/>
  <c r="U520" i="8"/>
  <c r="S448" i="8"/>
  <c r="U448" i="8"/>
  <c r="S238" i="8"/>
  <c r="U238" i="8"/>
  <c r="S25" i="8"/>
  <c r="U25" i="8"/>
  <c r="S1710" i="8"/>
  <c r="U1710" i="8"/>
  <c r="S1639" i="8"/>
  <c r="U1639" i="8"/>
  <c r="S1567" i="8"/>
  <c r="U1567" i="8"/>
  <c r="U1495" i="8"/>
  <c r="S1495" i="8"/>
  <c r="U1424" i="8"/>
  <c r="S1424" i="8"/>
  <c r="U1352" i="8"/>
  <c r="S1352" i="8"/>
  <c r="S1280" i="8"/>
  <c r="U1280" i="8"/>
  <c r="S1211" i="8"/>
  <c r="U1211" i="8"/>
  <c r="S1139" i="8"/>
  <c r="U1139" i="8"/>
  <c r="S1067" i="8"/>
  <c r="U1067" i="8"/>
  <c r="S995" i="8"/>
  <c r="U995" i="8"/>
  <c r="S923" i="8"/>
  <c r="U923" i="8"/>
  <c r="S852" i="8"/>
  <c r="U852" i="8"/>
  <c r="S775" i="8"/>
  <c r="U775" i="8"/>
  <c r="S704" i="8"/>
  <c r="U704" i="8"/>
  <c r="S632" i="8"/>
  <c r="U632" i="8"/>
  <c r="S561" i="8"/>
  <c r="U561" i="8"/>
  <c r="S489" i="8"/>
  <c r="U489" i="8"/>
  <c r="S399" i="8"/>
  <c r="U399" i="8"/>
  <c r="S182" i="8"/>
  <c r="U182" i="8"/>
  <c r="S435" i="8"/>
  <c r="U435" i="8"/>
  <c r="S364" i="8"/>
  <c r="U364" i="8"/>
  <c r="S291" i="8"/>
  <c r="U291" i="8"/>
  <c r="S219" i="8"/>
  <c r="U219" i="8"/>
  <c r="S148" i="8"/>
  <c r="U148" i="8"/>
  <c r="S77" i="8"/>
  <c r="U77" i="8"/>
  <c r="S416" i="8"/>
  <c r="U416" i="8"/>
  <c r="S344" i="8"/>
  <c r="U344" i="8"/>
  <c r="S271" i="8"/>
  <c r="U271" i="8"/>
  <c r="S199" i="8"/>
  <c r="U199" i="8"/>
  <c r="S129" i="8"/>
  <c r="U129" i="8"/>
  <c r="S57" i="8"/>
  <c r="U57" i="8"/>
  <c r="S409" i="8"/>
  <c r="U409" i="8"/>
  <c r="S337" i="8"/>
  <c r="U337" i="8"/>
  <c r="S264" i="8"/>
  <c r="U264" i="8"/>
  <c r="S192" i="8"/>
  <c r="U192" i="8"/>
  <c r="S122" i="8"/>
  <c r="U122" i="8"/>
  <c r="S50" i="8"/>
  <c r="U50" i="8"/>
  <c r="S414" i="8"/>
  <c r="U414" i="8"/>
  <c r="S342" i="8"/>
  <c r="U342" i="8"/>
  <c r="S269" i="8"/>
  <c r="U269" i="8"/>
  <c r="S197" i="8"/>
  <c r="U197" i="8"/>
  <c r="S115" i="8"/>
  <c r="U115" i="8"/>
  <c r="S43" i="8"/>
  <c r="U43" i="8"/>
  <c r="U1108" i="8"/>
  <c r="S1108" i="8"/>
  <c r="U1309" i="8"/>
  <c r="S1309" i="8"/>
  <c r="S726" i="8"/>
  <c r="U726" i="8"/>
  <c r="S1542" i="8"/>
  <c r="U1542" i="8"/>
  <c r="U1345" i="8"/>
  <c r="S1345" i="8"/>
  <c r="S1571" i="8"/>
  <c r="U1571" i="8"/>
  <c r="S1209" i="8"/>
  <c r="U1209" i="8"/>
  <c r="S708" i="8"/>
  <c r="U708" i="8"/>
  <c r="U1534" i="8"/>
  <c r="S1534" i="8"/>
  <c r="S1172" i="8"/>
  <c r="U1172" i="8"/>
  <c r="S813" i="8"/>
  <c r="U813" i="8"/>
  <c r="S522" i="8"/>
  <c r="U522" i="8"/>
  <c r="S1587" i="8"/>
  <c r="U1587" i="8"/>
  <c r="U1159" i="8"/>
  <c r="S1159" i="8"/>
  <c r="S872" i="8"/>
  <c r="U872" i="8"/>
  <c r="S442" i="8"/>
  <c r="U442" i="8"/>
  <c r="U1496" i="8"/>
  <c r="S1496" i="8"/>
  <c r="S1206" i="8"/>
  <c r="U1206" i="8"/>
  <c r="S919" i="8"/>
  <c r="U919" i="8"/>
  <c r="S705" i="8"/>
  <c r="U705" i="8"/>
  <c r="S1752" i="8"/>
  <c r="U1752" i="8"/>
  <c r="U1537" i="8"/>
  <c r="S1537" i="8"/>
  <c r="S1322" i="8"/>
  <c r="U1322" i="8"/>
  <c r="S1037" i="8"/>
  <c r="U1037" i="8"/>
  <c r="S894" i="8"/>
  <c r="U894" i="8"/>
  <c r="S674" i="8"/>
  <c r="U674" i="8"/>
  <c r="S94" i="8"/>
  <c r="U94" i="8"/>
  <c r="U189" i="8"/>
  <c r="S189" i="8"/>
  <c r="S241" i="8"/>
  <c r="U241" i="8"/>
  <c r="S234" i="8"/>
  <c r="U234" i="8"/>
  <c r="S916" i="8"/>
  <c r="U916" i="8"/>
  <c r="S548" i="8"/>
  <c r="U548" i="8"/>
  <c r="U1192" i="8"/>
  <c r="S1192" i="8"/>
  <c r="S1721" i="8"/>
  <c r="U1721" i="8"/>
  <c r="S863" i="8"/>
  <c r="U863" i="8"/>
  <c r="U1393" i="8"/>
  <c r="S1393" i="8"/>
  <c r="S536" i="8"/>
  <c r="U536" i="8"/>
  <c r="U1210" i="8"/>
  <c r="S1210" i="8"/>
  <c r="S102" i="8"/>
  <c r="U102" i="8"/>
  <c r="S1596" i="8"/>
  <c r="U1596" i="8"/>
  <c r="S738" i="8"/>
  <c r="U738" i="8"/>
  <c r="S1482" i="8"/>
  <c r="U1482" i="8"/>
  <c r="S625" i="8"/>
  <c r="U625" i="8"/>
  <c r="U1012" i="8"/>
  <c r="S1012" i="8"/>
  <c r="U970" i="8"/>
  <c r="S970" i="8"/>
  <c r="U1357" i="8"/>
  <c r="S1357" i="8"/>
  <c r="S334" i="8"/>
  <c r="U334" i="8"/>
  <c r="U1102" i="8"/>
  <c r="S1102" i="8"/>
  <c r="S1632" i="8"/>
  <c r="U1632" i="8"/>
  <c r="S774" i="8"/>
  <c r="U774" i="8"/>
  <c r="S1446" i="8"/>
  <c r="U1446" i="8"/>
  <c r="S590" i="8"/>
  <c r="U590" i="8"/>
  <c r="S1738" i="8"/>
  <c r="U1738" i="8"/>
  <c r="S1666" i="8"/>
  <c r="U1666" i="8"/>
  <c r="S1595" i="8"/>
  <c r="U1595" i="8"/>
  <c r="U1523" i="8"/>
  <c r="S1523" i="8"/>
  <c r="U1451" i="8"/>
  <c r="S1451" i="8"/>
  <c r="S1380" i="8"/>
  <c r="U1380" i="8"/>
  <c r="S1308" i="8"/>
  <c r="U1308" i="8"/>
  <c r="U1237" i="8"/>
  <c r="S1237" i="8"/>
  <c r="S1161" i="8"/>
  <c r="U1161" i="8"/>
  <c r="S1089" i="8"/>
  <c r="U1089" i="8"/>
  <c r="S1017" i="8"/>
  <c r="U1017" i="8"/>
  <c r="S945" i="8"/>
  <c r="U945" i="8"/>
  <c r="S874" i="8"/>
  <c r="U874" i="8"/>
  <c r="S802" i="8"/>
  <c r="U802" i="8"/>
  <c r="S731" i="8"/>
  <c r="U731" i="8"/>
  <c r="S660" i="8"/>
  <c r="U660" i="8"/>
  <c r="S583" i="8"/>
  <c r="U583" i="8"/>
  <c r="S511" i="8"/>
  <c r="U511" i="8"/>
  <c r="S430" i="8"/>
  <c r="U430" i="8"/>
  <c r="S242" i="8"/>
  <c r="U242" i="8"/>
  <c r="S28" i="8"/>
  <c r="U28" i="8"/>
  <c r="S1707" i="8"/>
  <c r="U1707" i="8"/>
  <c r="S1630" i="8"/>
  <c r="U1630" i="8"/>
  <c r="U1558" i="8"/>
  <c r="S1558" i="8"/>
  <c r="U1486" i="8"/>
  <c r="S1486" i="8"/>
  <c r="U1409" i="8"/>
  <c r="S1409" i="8"/>
  <c r="U1337" i="8"/>
  <c r="S1337" i="8"/>
  <c r="S1265" i="8"/>
  <c r="U1265" i="8"/>
  <c r="S1196" i="8"/>
  <c r="U1196" i="8"/>
  <c r="S1124" i="8"/>
  <c r="U1124" i="8"/>
  <c r="S1052" i="8"/>
  <c r="U1052" i="8"/>
  <c r="S980" i="8"/>
  <c r="U980" i="8"/>
  <c r="S909" i="8"/>
  <c r="U909" i="8"/>
  <c r="S837" i="8"/>
  <c r="U837" i="8"/>
  <c r="S766" i="8"/>
  <c r="U766" i="8"/>
  <c r="S689" i="8"/>
  <c r="U689" i="8"/>
  <c r="S617" i="8"/>
  <c r="U617" i="8"/>
  <c r="S546" i="8"/>
  <c r="U546" i="8"/>
  <c r="S474" i="8"/>
  <c r="U474" i="8"/>
  <c r="S304" i="8"/>
  <c r="U304" i="8"/>
  <c r="U90" i="8"/>
  <c r="S90" i="8"/>
  <c r="S1682" i="8"/>
  <c r="U1682" i="8"/>
  <c r="S1611" i="8"/>
  <c r="U1611" i="8"/>
  <c r="S1539" i="8"/>
  <c r="U1539" i="8"/>
  <c r="S1467" i="8"/>
  <c r="U1467" i="8"/>
  <c r="U1396" i="8"/>
  <c r="S1396" i="8"/>
  <c r="U1324" i="8"/>
  <c r="S1324" i="8"/>
  <c r="S1253" i="8"/>
  <c r="U1253" i="8"/>
  <c r="U1183" i="8"/>
  <c r="S1183" i="8"/>
  <c r="U1111" i="8"/>
  <c r="S1111" i="8"/>
  <c r="U1039" i="8"/>
  <c r="S1039" i="8"/>
  <c r="U967" i="8"/>
  <c r="S967" i="8"/>
  <c r="S896" i="8"/>
  <c r="U896" i="8"/>
  <c r="S824" i="8"/>
  <c r="U824" i="8"/>
  <c r="S753" i="8"/>
  <c r="U753" i="8"/>
  <c r="S682" i="8"/>
  <c r="U682" i="8"/>
  <c r="S610" i="8"/>
  <c r="U610" i="8"/>
  <c r="S539" i="8"/>
  <c r="U539" i="8"/>
  <c r="S467" i="8"/>
  <c r="U467" i="8"/>
  <c r="S302" i="8"/>
  <c r="U302" i="8"/>
  <c r="S88" i="8"/>
  <c r="U88" i="8"/>
  <c r="S1735" i="8"/>
  <c r="U1735" i="8"/>
  <c r="S1663" i="8"/>
  <c r="U1663" i="8"/>
  <c r="S1592" i="8"/>
  <c r="U1592" i="8"/>
  <c r="U1520" i="8"/>
  <c r="S1520" i="8"/>
  <c r="U1448" i="8"/>
  <c r="S1448" i="8"/>
  <c r="S1377" i="8"/>
  <c r="U1377" i="8"/>
  <c r="S1305" i="8"/>
  <c r="U1305" i="8"/>
  <c r="U1228" i="8"/>
  <c r="S1228" i="8"/>
  <c r="S1158" i="8"/>
  <c r="U1158" i="8"/>
  <c r="S1086" i="8"/>
  <c r="U1086" i="8"/>
  <c r="S1014" i="8"/>
  <c r="U1014" i="8"/>
  <c r="S942" i="8"/>
  <c r="U942" i="8"/>
  <c r="S871" i="8"/>
  <c r="U871" i="8"/>
  <c r="S799" i="8"/>
  <c r="U799" i="8"/>
  <c r="S728" i="8"/>
  <c r="U728" i="8"/>
  <c r="S657" i="8"/>
  <c r="U657" i="8"/>
  <c r="S586" i="8"/>
  <c r="U586" i="8"/>
  <c r="S514" i="8"/>
  <c r="U514" i="8"/>
  <c r="S434" i="8"/>
  <c r="U434" i="8"/>
  <c r="S220" i="8"/>
  <c r="U220" i="8"/>
  <c r="S7" i="8"/>
  <c r="U7" i="8"/>
  <c r="S1704" i="8"/>
  <c r="U1704" i="8"/>
  <c r="S1633" i="8"/>
  <c r="U1633" i="8"/>
  <c r="S1561" i="8"/>
  <c r="U1561" i="8"/>
  <c r="U1489" i="8"/>
  <c r="S1489" i="8"/>
  <c r="U1418" i="8"/>
  <c r="S1418" i="8"/>
  <c r="U1346" i="8"/>
  <c r="S1346" i="8"/>
  <c r="S1274" i="8"/>
  <c r="U1274" i="8"/>
  <c r="S1205" i="8"/>
  <c r="U1205" i="8"/>
  <c r="S1133" i="8"/>
  <c r="U1133" i="8"/>
  <c r="S1061" i="8"/>
  <c r="U1061" i="8"/>
  <c r="S989" i="8"/>
  <c r="U989" i="8"/>
  <c r="S918" i="8"/>
  <c r="U918" i="8"/>
  <c r="S846" i="8"/>
  <c r="U846" i="8"/>
  <c r="S769" i="8"/>
  <c r="U769" i="8"/>
  <c r="S698" i="8"/>
  <c r="U698" i="8"/>
  <c r="S626" i="8"/>
  <c r="U626" i="8"/>
  <c r="S555" i="8"/>
  <c r="U555" i="8"/>
  <c r="S483" i="8"/>
  <c r="U483" i="8"/>
  <c r="S381" i="8"/>
  <c r="U381" i="8"/>
  <c r="S165" i="8"/>
  <c r="U165" i="8"/>
  <c r="S429" i="8"/>
  <c r="U429" i="8"/>
  <c r="S358" i="8"/>
  <c r="U358" i="8"/>
  <c r="S285" i="8"/>
  <c r="U285" i="8"/>
  <c r="S213" i="8"/>
  <c r="U213" i="8"/>
  <c r="S143" i="8"/>
  <c r="U143" i="8"/>
  <c r="S71" i="8"/>
  <c r="U71" i="8"/>
  <c r="S410" i="8"/>
  <c r="U410" i="8"/>
  <c r="S338" i="8"/>
  <c r="U338" i="8"/>
  <c r="S265" i="8"/>
  <c r="U265" i="8"/>
  <c r="S193" i="8"/>
  <c r="U193" i="8"/>
  <c r="S123" i="8"/>
  <c r="U123" i="8"/>
  <c r="S51" i="8"/>
  <c r="U51" i="8"/>
  <c r="S403" i="8"/>
  <c r="U403" i="8"/>
  <c r="S330" i="8"/>
  <c r="U330" i="8"/>
  <c r="S258" i="8"/>
  <c r="U258" i="8"/>
  <c r="S186" i="8"/>
  <c r="U186" i="8"/>
  <c r="S116" i="8"/>
  <c r="U116" i="8"/>
  <c r="S44" i="8"/>
  <c r="U44" i="8"/>
  <c r="S408" i="8"/>
  <c r="U408" i="8"/>
  <c r="S336" i="8"/>
  <c r="U336" i="8"/>
  <c r="S263" i="8"/>
  <c r="U263" i="8"/>
  <c r="S191" i="8"/>
  <c r="U191" i="8"/>
  <c r="S109" i="8"/>
  <c r="U109" i="8"/>
  <c r="S37" i="8"/>
  <c r="U37" i="8"/>
  <c r="S815" i="8"/>
  <c r="U815" i="8"/>
  <c r="S1515" i="8"/>
  <c r="U1515" i="8"/>
  <c r="S1353" i="8"/>
  <c r="U1353" i="8"/>
  <c r="S1181" i="8"/>
  <c r="U1181" i="8"/>
  <c r="S459" i="8"/>
  <c r="U459" i="8"/>
  <c r="S333" i="8"/>
  <c r="U333" i="8"/>
  <c r="S47" i="8"/>
  <c r="U47" i="8"/>
  <c r="S313" i="8"/>
  <c r="U313" i="8"/>
  <c r="S170" i="8"/>
  <c r="U170" i="8"/>
  <c r="S22" i="8"/>
  <c r="U22" i="8"/>
  <c r="S379" i="8"/>
  <c r="U379" i="8"/>
  <c r="S987" i="8"/>
  <c r="U987" i="8"/>
  <c r="S905" i="8"/>
  <c r="U905" i="8"/>
  <c r="S1650" i="8"/>
  <c r="U1650" i="8"/>
  <c r="S792" i="8"/>
  <c r="U792" i="8"/>
  <c r="U1321" i="8"/>
  <c r="S1321" i="8"/>
  <c r="S464" i="8"/>
  <c r="U464" i="8"/>
  <c r="U1138" i="8"/>
  <c r="S1138" i="8"/>
  <c r="S1524" i="8"/>
  <c r="U1524" i="8"/>
  <c r="S667" i="8"/>
  <c r="U667" i="8"/>
  <c r="U1411" i="8"/>
  <c r="S1411" i="8"/>
  <c r="S554" i="8"/>
  <c r="U554" i="8"/>
  <c r="U940" i="8"/>
  <c r="S940" i="8"/>
  <c r="S899" i="8"/>
  <c r="U899" i="8"/>
  <c r="U1285" i="8"/>
  <c r="S1285" i="8"/>
  <c r="S120" i="8"/>
  <c r="U120" i="8"/>
  <c r="U1030" i="8"/>
  <c r="S1030" i="8"/>
  <c r="S1560" i="8"/>
  <c r="U1560" i="8"/>
  <c r="S703" i="8"/>
  <c r="U703" i="8"/>
  <c r="U1375" i="8"/>
  <c r="S1375" i="8"/>
  <c r="S518" i="8"/>
  <c r="U518" i="8"/>
  <c r="S1732" i="8"/>
  <c r="U1732" i="8"/>
  <c r="S1660" i="8"/>
  <c r="U1660" i="8"/>
  <c r="S1589" i="8"/>
  <c r="U1589" i="8"/>
  <c r="U1517" i="8"/>
  <c r="S1517" i="8"/>
  <c r="U1445" i="8"/>
  <c r="S1445" i="8"/>
  <c r="S1374" i="8"/>
  <c r="U1374" i="8"/>
  <c r="S1302" i="8"/>
  <c r="U1302" i="8"/>
  <c r="U1231" i="8"/>
  <c r="S1231" i="8"/>
  <c r="S1155" i="8"/>
  <c r="U1155" i="8"/>
  <c r="S1083" i="8"/>
  <c r="U1083" i="8"/>
  <c r="S1011" i="8"/>
  <c r="U1011" i="8"/>
  <c r="S939" i="8"/>
  <c r="U939" i="8"/>
  <c r="S868" i="8"/>
  <c r="U868" i="8"/>
  <c r="S796" i="8"/>
  <c r="U796" i="8"/>
  <c r="S725" i="8"/>
  <c r="U725" i="8"/>
  <c r="S654" i="8"/>
  <c r="U654" i="8"/>
  <c r="S577" i="8"/>
  <c r="U577" i="8"/>
  <c r="S505" i="8"/>
  <c r="U505" i="8"/>
  <c r="S422" i="8"/>
  <c r="U422" i="8"/>
  <c r="S224" i="8"/>
  <c r="U224" i="8"/>
  <c r="S11" i="8"/>
  <c r="U11" i="8"/>
  <c r="S1701" i="8"/>
  <c r="U1701" i="8"/>
  <c r="S1624" i="8"/>
  <c r="U1624" i="8"/>
  <c r="U1552" i="8"/>
  <c r="S1552" i="8"/>
  <c r="U1480" i="8"/>
  <c r="S1480" i="8"/>
  <c r="U1403" i="8"/>
  <c r="S1403" i="8"/>
  <c r="S1331" i="8"/>
  <c r="U1331" i="8"/>
  <c r="S1259" i="8"/>
  <c r="U1259" i="8"/>
  <c r="S1190" i="8"/>
  <c r="U1190" i="8"/>
  <c r="S1118" i="8"/>
  <c r="U1118" i="8"/>
  <c r="S1046" i="8"/>
  <c r="U1046" i="8"/>
  <c r="S974" i="8"/>
  <c r="U974" i="8"/>
  <c r="S903" i="8"/>
  <c r="U903" i="8"/>
  <c r="S831" i="8"/>
  <c r="U831" i="8"/>
  <c r="S760" i="8"/>
  <c r="U760" i="8"/>
  <c r="S683" i="8"/>
  <c r="U683" i="8"/>
  <c r="S611" i="8"/>
  <c r="U611" i="8"/>
  <c r="S540" i="8"/>
  <c r="U540" i="8"/>
  <c r="S468" i="8"/>
  <c r="U468" i="8"/>
  <c r="S286" i="8"/>
  <c r="U286" i="8"/>
  <c r="U72" i="8"/>
  <c r="S72" i="8"/>
  <c r="S1748" i="8"/>
  <c r="U1748" i="8"/>
  <c r="S1676" i="8"/>
  <c r="U1676" i="8"/>
  <c r="S1605" i="8"/>
  <c r="U1605" i="8"/>
  <c r="S1533" i="8"/>
  <c r="U1533" i="8"/>
  <c r="S1461" i="8"/>
  <c r="U1461" i="8"/>
  <c r="U1390" i="8"/>
  <c r="S1390" i="8"/>
  <c r="U1318" i="8"/>
  <c r="S1318" i="8"/>
  <c r="S1247" i="8"/>
  <c r="U1247" i="8"/>
  <c r="U1177" i="8"/>
  <c r="S1177" i="8"/>
  <c r="U1105" i="8"/>
  <c r="S1105" i="8"/>
  <c r="U1033" i="8"/>
  <c r="S1033" i="8"/>
  <c r="U961" i="8"/>
  <c r="S961" i="8"/>
  <c r="S890" i="8"/>
  <c r="U890" i="8"/>
  <c r="S818" i="8"/>
  <c r="U818" i="8"/>
  <c r="S747" i="8"/>
  <c r="U747" i="8"/>
  <c r="S676" i="8"/>
  <c r="U676" i="8"/>
  <c r="S604" i="8"/>
  <c r="U604" i="8"/>
  <c r="S533" i="8"/>
  <c r="U533" i="8"/>
  <c r="S461" i="8"/>
  <c r="U461" i="8"/>
  <c r="S284" i="8"/>
  <c r="U284" i="8"/>
  <c r="S70" i="8"/>
  <c r="U70" i="8"/>
  <c r="S1729" i="8"/>
  <c r="U1729" i="8"/>
  <c r="S1658" i="8"/>
  <c r="U1658" i="8"/>
  <c r="S1586" i="8"/>
  <c r="U1586" i="8"/>
  <c r="U1514" i="8"/>
  <c r="S1514" i="8"/>
  <c r="U1442" i="8"/>
  <c r="S1442" i="8"/>
  <c r="S1371" i="8"/>
  <c r="U1371" i="8"/>
  <c r="S1299" i="8"/>
  <c r="U1299" i="8"/>
  <c r="U1222" i="8"/>
  <c r="S1222" i="8"/>
  <c r="S1152" i="8"/>
  <c r="U1152" i="8"/>
  <c r="S1080" i="8"/>
  <c r="U1080" i="8"/>
  <c r="S1008" i="8"/>
  <c r="U1008" i="8"/>
  <c r="S936" i="8"/>
  <c r="U936" i="8"/>
  <c r="S865" i="8"/>
  <c r="U865" i="8"/>
  <c r="S793" i="8"/>
  <c r="U793" i="8"/>
  <c r="S723" i="8"/>
  <c r="U723" i="8"/>
  <c r="S651" i="8"/>
  <c r="U651" i="8"/>
  <c r="S580" i="8"/>
  <c r="U580" i="8"/>
  <c r="S508" i="8"/>
  <c r="U508" i="8"/>
  <c r="S419" i="8"/>
  <c r="U419" i="8"/>
  <c r="S202" i="8"/>
  <c r="U202" i="8"/>
  <c r="S1698" i="8"/>
  <c r="U1698" i="8"/>
  <c r="S1627" i="8"/>
  <c r="U1627" i="8"/>
  <c r="U1555" i="8"/>
  <c r="S1555" i="8"/>
  <c r="U1483" i="8"/>
  <c r="S1483" i="8"/>
  <c r="U1412" i="8"/>
  <c r="S1412" i="8"/>
  <c r="U1340" i="8"/>
  <c r="S1340" i="8"/>
  <c r="S1268" i="8"/>
  <c r="U1268" i="8"/>
  <c r="S1199" i="8"/>
  <c r="U1199" i="8"/>
  <c r="S1127" i="8"/>
  <c r="U1127" i="8"/>
  <c r="S1055" i="8"/>
  <c r="U1055" i="8"/>
  <c r="S983" i="8"/>
  <c r="U983" i="8"/>
  <c r="S912" i="8"/>
  <c r="U912" i="8"/>
  <c r="S840" i="8"/>
  <c r="U840" i="8"/>
  <c r="S763" i="8"/>
  <c r="U763" i="8"/>
  <c r="S692" i="8"/>
  <c r="U692" i="8"/>
  <c r="S620" i="8"/>
  <c r="U620" i="8"/>
  <c r="S549" i="8"/>
  <c r="U549" i="8"/>
  <c r="S477" i="8"/>
  <c r="U477" i="8"/>
  <c r="S363" i="8"/>
  <c r="U363" i="8"/>
  <c r="S147" i="8"/>
  <c r="U147" i="8"/>
  <c r="S423" i="8"/>
  <c r="U423" i="8"/>
  <c r="S352" i="8"/>
  <c r="U352" i="8"/>
  <c r="S279" i="8"/>
  <c r="U279" i="8"/>
  <c r="U207" i="8"/>
  <c r="S207" i="8"/>
  <c r="S137" i="8"/>
  <c r="U137" i="8"/>
  <c r="S65" i="8"/>
  <c r="U65" i="8"/>
  <c r="S404" i="8"/>
  <c r="U404" i="8"/>
  <c r="S331" i="8"/>
  <c r="U331" i="8"/>
  <c r="S259" i="8"/>
  <c r="U259" i="8"/>
  <c r="S187" i="8"/>
  <c r="U187" i="8"/>
  <c r="U117" i="8"/>
  <c r="S117" i="8"/>
  <c r="U45" i="8"/>
  <c r="S45" i="8"/>
  <c r="S397" i="8"/>
  <c r="U397" i="8"/>
  <c r="S324" i="8"/>
  <c r="U324" i="8"/>
  <c r="S252" i="8"/>
  <c r="U252" i="8"/>
  <c r="U180" i="8"/>
  <c r="S180" i="8"/>
  <c r="S110" i="8"/>
  <c r="U110" i="8"/>
  <c r="S38" i="8"/>
  <c r="U38" i="8"/>
  <c r="S402" i="8"/>
  <c r="U402" i="8"/>
  <c r="S329" i="8"/>
  <c r="U329" i="8"/>
  <c r="S257" i="8"/>
  <c r="U257" i="8"/>
  <c r="S185" i="8"/>
  <c r="U185" i="8"/>
  <c r="S103" i="8"/>
  <c r="U103" i="8"/>
  <c r="S31" i="8"/>
  <c r="U31" i="8"/>
  <c r="U1048" i="8"/>
  <c r="S1048" i="8"/>
  <c r="S1584" i="8"/>
  <c r="U1584" i="8"/>
  <c r="U1000" i="8"/>
  <c r="S1000" i="8"/>
  <c r="S1673" i="8"/>
  <c r="U1673" i="8"/>
  <c r="S445" i="8"/>
  <c r="U445" i="8"/>
  <c r="S1714" i="8"/>
  <c r="U1714" i="8"/>
  <c r="S1356" i="8"/>
  <c r="U1356" i="8"/>
  <c r="S993" i="8"/>
  <c r="U993" i="8"/>
  <c r="S559" i="8"/>
  <c r="U559" i="8"/>
  <c r="U1385" i="8"/>
  <c r="S1385" i="8"/>
  <c r="S956" i="8"/>
  <c r="U956" i="8"/>
  <c r="S665" i="8"/>
  <c r="U665" i="8"/>
  <c r="S232" i="8"/>
  <c r="U232" i="8"/>
  <c r="S1730" i="8"/>
  <c r="U1730" i="8"/>
  <c r="U1300" i="8"/>
  <c r="S1300" i="8"/>
  <c r="U1015" i="8"/>
  <c r="S1015" i="8"/>
  <c r="S658" i="8"/>
  <c r="U658" i="8"/>
  <c r="S515" i="8"/>
  <c r="U515" i="8"/>
  <c r="S1425" i="8"/>
  <c r="U1425" i="8"/>
  <c r="S1062" i="8"/>
  <c r="U1062" i="8"/>
  <c r="S776" i="8"/>
  <c r="U776" i="8"/>
  <c r="S365" i="8"/>
  <c r="U365" i="8"/>
  <c r="S1609" i="8"/>
  <c r="U1609" i="8"/>
  <c r="U1394" i="8"/>
  <c r="S1394" i="8"/>
  <c r="S965" i="8"/>
  <c r="U965" i="8"/>
  <c r="S822" i="8"/>
  <c r="U822" i="8"/>
  <c r="S602" i="8"/>
  <c r="U602" i="8"/>
  <c r="S261" i="8"/>
  <c r="U261" i="8"/>
  <c r="S163" i="8"/>
  <c r="U163" i="8"/>
  <c r="S1203" i="8"/>
  <c r="U1203" i="8"/>
  <c r="U1405" i="8"/>
  <c r="S1405" i="8"/>
  <c r="S1578" i="8"/>
  <c r="U1578" i="8"/>
  <c r="S721" i="8"/>
  <c r="U721" i="8"/>
  <c r="S1250" i="8"/>
  <c r="U1250" i="8"/>
  <c r="S226" i="8"/>
  <c r="U226" i="8"/>
  <c r="U1066" i="8"/>
  <c r="S1066" i="8"/>
  <c r="S1452" i="8"/>
  <c r="U1452" i="8"/>
  <c r="S596" i="8"/>
  <c r="U596" i="8"/>
  <c r="U1339" i="8"/>
  <c r="S1339" i="8"/>
  <c r="S482" i="8"/>
  <c r="U482" i="8"/>
  <c r="S1727" i="8"/>
  <c r="U1727" i="8"/>
  <c r="S869" i="8"/>
  <c r="U869" i="8"/>
  <c r="S1685" i="8"/>
  <c r="U1685" i="8"/>
  <c r="S827" i="8"/>
  <c r="U827" i="8"/>
  <c r="U1144" i="8"/>
  <c r="S1144" i="8"/>
  <c r="U958" i="8"/>
  <c r="S958" i="8"/>
  <c r="S1488" i="8"/>
  <c r="U1488" i="8"/>
  <c r="S631" i="8"/>
  <c r="U631" i="8"/>
  <c r="U1303" i="8"/>
  <c r="S1303" i="8"/>
  <c r="S389" i="8"/>
  <c r="U389" i="8"/>
  <c r="S1726" i="8"/>
  <c r="U1726" i="8"/>
  <c r="S1655" i="8"/>
  <c r="U1655" i="8"/>
  <c r="S1583" i="8"/>
  <c r="U1583" i="8"/>
  <c r="U1511" i="8"/>
  <c r="S1511" i="8"/>
  <c r="U1439" i="8"/>
  <c r="S1439" i="8"/>
  <c r="S1368" i="8"/>
  <c r="U1368" i="8"/>
  <c r="S1296" i="8"/>
  <c r="U1296" i="8"/>
  <c r="U1225" i="8"/>
  <c r="S1225" i="8"/>
  <c r="S1149" i="8"/>
  <c r="U1149" i="8"/>
  <c r="S1077" i="8"/>
  <c r="U1077" i="8"/>
  <c r="S1005" i="8"/>
  <c r="U1005" i="8"/>
  <c r="S862" i="8"/>
  <c r="U862" i="8"/>
  <c r="S791" i="8"/>
  <c r="U791" i="8"/>
  <c r="S720" i="8"/>
  <c r="U720" i="8"/>
  <c r="S648" i="8"/>
  <c r="U648" i="8"/>
  <c r="S571" i="8"/>
  <c r="U571" i="8"/>
  <c r="S499" i="8"/>
  <c r="U499" i="8"/>
  <c r="S444" i="8"/>
  <c r="U444" i="8"/>
  <c r="S206" i="8"/>
  <c r="U206" i="8"/>
  <c r="S1695" i="8"/>
  <c r="U1695" i="8"/>
  <c r="S1618" i="8"/>
  <c r="U1618" i="8"/>
  <c r="U1546" i="8"/>
  <c r="S1546" i="8"/>
  <c r="U1474" i="8"/>
  <c r="S1474" i="8"/>
  <c r="U1397" i="8"/>
  <c r="S1397" i="8"/>
  <c r="S1325" i="8"/>
  <c r="U1325" i="8"/>
  <c r="S1254" i="8"/>
  <c r="U1254" i="8"/>
  <c r="S1184" i="8"/>
  <c r="U1184" i="8"/>
  <c r="S1112" i="8"/>
  <c r="U1112" i="8"/>
  <c r="S1040" i="8"/>
  <c r="U1040" i="8"/>
  <c r="S968" i="8"/>
  <c r="U968" i="8"/>
  <c r="S897" i="8"/>
  <c r="U897" i="8"/>
  <c r="S825" i="8"/>
  <c r="U825" i="8"/>
  <c r="S754" i="8"/>
  <c r="U754" i="8"/>
  <c r="S677" i="8"/>
  <c r="U677" i="8"/>
  <c r="S605" i="8"/>
  <c r="U605" i="8"/>
  <c r="S534" i="8"/>
  <c r="U534" i="8"/>
  <c r="S462" i="8"/>
  <c r="U462" i="8"/>
  <c r="S268" i="8"/>
  <c r="U268" i="8"/>
  <c r="U54" i="8"/>
  <c r="S54" i="8"/>
  <c r="S1742" i="8"/>
  <c r="U1742" i="8"/>
  <c r="S1670" i="8"/>
  <c r="U1670" i="8"/>
  <c r="S1599" i="8"/>
  <c r="U1599" i="8"/>
  <c r="S1527" i="8"/>
  <c r="U1527" i="8"/>
  <c r="S1455" i="8"/>
  <c r="U1455" i="8"/>
  <c r="U1384" i="8"/>
  <c r="S1384" i="8"/>
  <c r="U1312" i="8"/>
  <c r="S1312" i="8"/>
  <c r="S1241" i="8"/>
  <c r="U1241" i="8"/>
  <c r="U1171" i="8"/>
  <c r="S1171" i="8"/>
  <c r="U1099" i="8"/>
  <c r="S1099" i="8"/>
  <c r="U1027" i="8"/>
  <c r="S1027" i="8"/>
  <c r="U955" i="8"/>
  <c r="S955" i="8"/>
  <c r="S884" i="8"/>
  <c r="U884" i="8"/>
  <c r="S812" i="8"/>
  <c r="U812" i="8"/>
  <c r="S741" i="8"/>
  <c r="U741" i="8"/>
  <c r="S670" i="8"/>
  <c r="U670" i="8"/>
  <c r="S599" i="8"/>
  <c r="U599" i="8"/>
  <c r="S527" i="8"/>
  <c r="U527" i="8"/>
  <c r="S455" i="8"/>
  <c r="U455" i="8"/>
  <c r="S266" i="8"/>
  <c r="U266" i="8"/>
  <c r="S52" i="8"/>
  <c r="U52" i="8"/>
  <c r="S1723" i="8"/>
  <c r="U1723" i="8"/>
  <c r="S1652" i="8"/>
  <c r="U1652" i="8"/>
  <c r="S1580" i="8"/>
  <c r="U1580" i="8"/>
  <c r="U1508" i="8"/>
  <c r="S1508" i="8"/>
  <c r="S1437" i="8"/>
  <c r="U1437" i="8"/>
  <c r="S1365" i="8"/>
  <c r="U1365" i="8"/>
  <c r="S1293" i="8"/>
  <c r="U1293" i="8"/>
  <c r="U1216" i="8"/>
  <c r="S1216" i="8"/>
  <c r="S1146" i="8"/>
  <c r="U1146" i="8"/>
  <c r="S1074" i="8"/>
  <c r="U1074" i="8"/>
  <c r="S1002" i="8"/>
  <c r="U1002" i="8"/>
  <c r="S930" i="8"/>
  <c r="U930" i="8"/>
  <c r="S859" i="8"/>
  <c r="U859" i="8"/>
  <c r="S788" i="8"/>
  <c r="U788" i="8"/>
  <c r="S717" i="8"/>
  <c r="U717" i="8"/>
  <c r="S645" i="8"/>
  <c r="U645" i="8"/>
  <c r="S574" i="8"/>
  <c r="U574" i="8"/>
  <c r="S502" i="8"/>
  <c r="U502" i="8"/>
  <c r="S401" i="8"/>
  <c r="U401" i="8"/>
  <c r="S184" i="8"/>
  <c r="U184" i="8"/>
  <c r="S1692" i="8"/>
  <c r="U1692" i="8"/>
  <c r="S1621" i="8"/>
  <c r="U1621" i="8"/>
  <c r="U1549" i="8"/>
  <c r="S1549" i="8"/>
  <c r="U1477" i="8"/>
  <c r="S1477" i="8"/>
  <c r="U1406" i="8"/>
  <c r="S1406" i="8"/>
  <c r="U1334" i="8"/>
  <c r="S1334" i="8"/>
  <c r="S1262" i="8"/>
  <c r="U1262" i="8"/>
  <c r="S1193" i="8"/>
  <c r="U1193" i="8"/>
  <c r="S1121" i="8"/>
  <c r="U1121" i="8"/>
  <c r="S1049" i="8"/>
  <c r="U1049" i="8"/>
  <c r="S977" i="8"/>
  <c r="U977" i="8"/>
  <c r="S906" i="8"/>
  <c r="U906" i="8"/>
  <c r="S834" i="8"/>
  <c r="U834" i="8"/>
  <c r="S757" i="8"/>
  <c r="U757" i="8"/>
  <c r="S686" i="8"/>
  <c r="U686" i="8"/>
  <c r="S614" i="8"/>
  <c r="U614" i="8"/>
  <c r="S543" i="8"/>
  <c r="U543" i="8"/>
  <c r="S471" i="8"/>
  <c r="U471" i="8"/>
  <c r="S345" i="8"/>
  <c r="U345" i="8"/>
  <c r="S130" i="8"/>
  <c r="U130" i="8"/>
  <c r="S418" i="8"/>
  <c r="U418" i="8"/>
  <c r="S346" i="8"/>
  <c r="U346" i="8"/>
  <c r="S273" i="8"/>
  <c r="U273" i="8"/>
  <c r="S201" i="8"/>
  <c r="U201" i="8"/>
  <c r="S131" i="8"/>
  <c r="U131" i="8"/>
  <c r="S59" i="8"/>
  <c r="U59" i="8"/>
  <c r="S398" i="8"/>
  <c r="U398" i="8"/>
  <c r="S325" i="8"/>
  <c r="U325" i="8"/>
  <c r="S253" i="8"/>
  <c r="U253" i="8"/>
  <c r="S181" i="8"/>
  <c r="U181" i="8"/>
  <c r="S111" i="8"/>
  <c r="U111" i="8"/>
  <c r="S39" i="8"/>
  <c r="U39" i="8"/>
  <c r="S391" i="8"/>
  <c r="U391" i="8"/>
  <c r="S318" i="8"/>
  <c r="U318" i="8"/>
  <c r="S246" i="8"/>
  <c r="U246" i="8"/>
  <c r="S175" i="8"/>
  <c r="U175" i="8"/>
  <c r="S104" i="8"/>
  <c r="U104" i="8"/>
  <c r="S32" i="8"/>
  <c r="U32" i="8"/>
  <c r="S396" i="8"/>
  <c r="U396" i="8"/>
  <c r="S323" i="8"/>
  <c r="U323" i="8"/>
  <c r="S251" i="8"/>
  <c r="U251" i="8"/>
  <c r="S174" i="8"/>
  <c r="U174" i="8"/>
  <c r="S97" i="8"/>
  <c r="U97" i="8"/>
  <c r="S26" i="8"/>
  <c r="U26" i="8"/>
  <c r="Q1333" i="8"/>
  <c r="Q476" i="8"/>
  <c r="Q48" i="8"/>
  <c r="Q1261" i="8"/>
  <c r="Q548" i="8"/>
  <c r="Q1405" i="8"/>
  <c r="Q1006" i="8"/>
  <c r="Q1536" i="8"/>
  <c r="Q679" i="8"/>
  <c r="Q1351" i="8"/>
  <c r="Q494" i="8"/>
  <c r="Q1739" i="8"/>
  <c r="Q881" i="8"/>
  <c r="Q911" i="8"/>
  <c r="Q1297" i="8"/>
  <c r="Q439" i="8"/>
  <c r="Q1256" i="8"/>
  <c r="Q244" i="8"/>
  <c r="Q1644" i="8"/>
  <c r="Q786" i="8"/>
  <c r="Q1458" i="8"/>
  <c r="Q601" i="8"/>
  <c r="Q1132" i="8"/>
  <c r="Q946" i="8"/>
  <c r="Q1696" i="8"/>
  <c r="Q1625" i="8"/>
  <c r="Q1553" i="8"/>
  <c r="Q1481" i="8"/>
  <c r="Q1410" i="8"/>
  <c r="Q1338" i="8"/>
  <c r="Q1266" i="8"/>
  <c r="Q1197" i="8"/>
  <c r="Q1125" i="8"/>
  <c r="Q1053" i="8"/>
  <c r="Q981" i="8"/>
  <c r="Q910" i="8"/>
  <c r="Q838" i="8"/>
  <c r="Q767" i="8"/>
  <c r="Q696" i="8"/>
  <c r="Q624" i="8"/>
  <c r="Q553" i="8"/>
  <c r="Q481" i="8"/>
  <c r="Q369" i="8"/>
  <c r="Q153" i="8"/>
  <c r="Q1683" i="8"/>
  <c r="Q1612" i="8"/>
  <c r="Q1540" i="8"/>
  <c r="Q1468" i="8"/>
  <c r="Q1397" i="8"/>
  <c r="Q1325" i="8"/>
  <c r="Q1254" i="8"/>
  <c r="Q1184" i="8"/>
  <c r="Q1112" i="8"/>
  <c r="Q1040" i="8"/>
  <c r="Q968" i="8"/>
  <c r="Q897" i="8"/>
  <c r="Q825" i="8"/>
  <c r="Q754" i="8"/>
  <c r="Q683" i="8"/>
  <c r="Q611" i="8"/>
  <c r="Q540" i="8"/>
  <c r="Q468" i="8"/>
  <c r="Q286" i="8"/>
  <c r="Q72" i="8"/>
  <c r="Q1754" i="8"/>
  <c r="T1754" i="8" s="1"/>
  <c r="Q1682" i="8"/>
  <c r="Q1611" i="8"/>
  <c r="Q1539" i="8"/>
  <c r="Q1467" i="8"/>
  <c r="Q1396" i="8"/>
  <c r="Q1324" i="8"/>
  <c r="Q1253" i="8"/>
  <c r="Q1183" i="8"/>
  <c r="Q1111" i="8"/>
  <c r="Q1039" i="8"/>
  <c r="Q967" i="8"/>
  <c r="Q896" i="8"/>
  <c r="Q824" i="8"/>
  <c r="Q753" i="8"/>
  <c r="Q682" i="8"/>
  <c r="Q610" i="8"/>
  <c r="Q539" i="8"/>
  <c r="Q467" i="8"/>
  <c r="Q302" i="8"/>
  <c r="Q88" i="8"/>
  <c r="Q1735" i="8"/>
  <c r="Q1663" i="8"/>
  <c r="Q1592" i="8"/>
  <c r="Q1520" i="8"/>
  <c r="Q1448" i="8"/>
  <c r="Q1377" i="8"/>
  <c r="Q1305" i="8"/>
  <c r="Q1234" i="8"/>
  <c r="Q1164" i="8"/>
  <c r="Q1092" i="8"/>
  <c r="Q1020" i="8"/>
  <c r="Q948" i="8"/>
  <c r="Q877" i="8"/>
  <c r="Q805" i="8"/>
  <c r="Q734" i="8"/>
  <c r="Q663" i="8"/>
  <c r="Q592" i="8"/>
  <c r="Q520" i="8"/>
  <c r="Q448" i="8"/>
  <c r="Q238" i="8"/>
  <c r="Q25" i="8"/>
  <c r="Q1716" i="8"/>
  <c r="Q1645" i="8"/>
  <c r="Q1573" i="8"/>
  <c r="Q1501" i="8"/>
  <c r="Q1430" i="8"/>
  <c r="Q1358" i="8"/>
  <c r="Q1286" i="8"/>
  <c r="Q1215" i="8"/>
  <c r="Q1145" i="8"/>
  <c r="Q1073" i="8"/>
  <c r="Q1001" i="8"/>
  <c r="Q929" i="8"/>
  <c r="Q858" i="8"/>
  <c r="Q787" i="8"/>
  <c r="Q716" i="8"/>
  <c r="Q644" i="8"/>
  <c r="Q573" i="8"/>
  <c r="Q501" i="8"/>
  <c r="Q424" i="8"/>
  <c r="Q218" i="8"/>
  <c r="Q447" i="8"/>
  <c r="Q376" i="8"/>
  <c r="Q303" i="8"/>
  <c r="Q231" i="8"/>
  <c r="Q160" i="8"/>
  <c r="Q89" i="8"/>
  <c r="Q18" i="8"/>
  <c r="Q356" i="8"/>
  <c r="Q283" i="8"/>
  <c r="Q211" i="8"/>
  <c r="Q141" i="8"/>
  <c r="Q69" i="8"/>
  <c r="Q426" i="8"/>
  <c r="Q355" i="8"/>
  <c r="Q282" i="8"/>
  <c r="Q210" i="8"/>
  <c r="Q140" i="8"/>
  <c r="Q68" i="8"/>
  <c r="Q431" i="8"/>
  <c r="Q360" i="8"/>
  <c r="Q287" i="8"/>
  <c r="Q215" i="8"/>
  <c r="Q73" i="8"/>
  <c r="Q905" i="8"/>
  <c r="Q934" i="8"/>
  <c r="Q1464" i="8"/>
  <c r="Q607" i="8"/>
  <c r="Q1279" i="8"/>
  <c r="Q316" i="8"/>
  <c r="Q1667" i="8"/>
  <c r="Q809" i="8"/>
  <c r="Q1697" i="8"/>
  <c r="Q839" i="8"/>
  <c r="Q1226" i="8"/>
  <c r="Q371" i="8"/>
  <c r="Q1186" i="8"/>
  <c r="Q30" i="8"/>
  <c r="Q1572" i="8"/>
  <c r="Q715" i="8"/>
  <c r="Q1387" i="8"/>
  <c r="Q530" i="8"/>
  <c r="Q1060" i="8"/>
  <c r="Q1733" i="8"/>
  <c r="Q875" i="8"/>
  <c r="Q1690" i="8"/>
  <c r="Q1619" i="8"/>
  <c r="Q1547" i="8"/>
  <c r="Q1475" i="8"/>
  <c r="Q1404" i="8"/>
  <c r="Q1332" i="8"/>
  <c r="Q1260" i="8"/>
  <c r="Q1191" i="8"/>
  <c r="Q1119" i="8"/>
  <c r="Q1047" i="8"/>
  <c r="Q975" i="8"/>
  <c r="Q904" i="8"/>
  <c r="Q832" i="8"/>
  <c r="Q761" i="8"/>
  <c r="Q690" i="8"/>
  <c r="Q618" i="8"/>
  <c r="Q547" i="8"/>
  <c r="Q475" i="8"/>
  <c r="Q351" i="8"/>
  <c r="Q136" i="8"/>
  <c r="Q1749" i="8"/>
  <c r="Q1677" i="8"/>
  <c r="Q1606" i="8"/>
  <c r="Q1534" i="8"/>
  <c r="Q1462" i="8"/>
  <c r="Q1391" i="8"/>
  <c r="Q1319" i="8"/>
  <c r="Q1248" i="8"/>
  <c r="Q1178" i="8"/>
  <c r="Q1106" i="8"/>
  <c r="Q1034" i="8"/>
  <c r="Q962" i="8"/>
  <c r="Q891" i="8"/>
  <c r="Q819" i="8"/>
  <c r="Q748" i="8"/>
  <c r="Q677" i="8"/>
  <c r="Q605" i="8"/>
  <c r="Q534" i="8"/>
  <c r="Q462" i="8"/>
  <c r="Q268" i="8"/>
  <c r="Q54" i="8"/>
  <c r="Q1748" i="8"/>
  <c r="Q1676" i="8"/>
  <c r="Q1605" i="8"/>
  <c r="Q1533" i="8"/>
  <c r="Q1461" i="8"/>
  <c r="Q1390" i="8"/>
  <c r="Q1318" i="8"/>
  <c r="Q1247" i="8"/>
  <c r="Q1177" i="8"/>
  <c r="Q1105" i="8"/>
  <c r="Q1033" i="8"/>
  <c r="Q961" i="8"/>
  <c r="Q890" i="8"/>
  <c r="Q818" i="8"/>
  <c r="Q747" i="8"/>
  <c r="Q676" i="8"/>
  <c r="Q604" i="8"/>
  <c r="Q533" i="8"/>
  <c r="Q461" i="8"/>
  <c r="Q284" i="8"/>
  <c r="Q70" i="8"/>
  <c r="Q1729" i="8"/>
  <c r="Q1658" i="8"/>
  <c r="Q1586" i="8"/>
  <c r="Q1514" i="8"/>
  <c r="Q1442" i="8"/>
  <c r="Q1371" i="8"/>
  <c r="Q1299" i="8"/>
  <c r="Q1228" i="8"/>
  <c r="Q1158" i="8"/>
  <c r="Q1086" i="8"/>
  <c r="Q1014" i="8"/>
  <c r="Q942" i="8"/>
  <c r="Q871" i="8"/>
  <c r="Q799" i="8"/>
  <c r="Q728" i="8"/>
  <c r="Q657" i="8"/>
  <c r="Q586" i="8"/>
  <c r="Q514" i="8"/>
  <c r="Q434" i="8"/>
  <c r="Q220" i="8"/>
  <c r="Q7" i="8"/>
  <c r="Q1710" i="8"/>
  <c r="Q1639" i="8"/>
  <c r="Q1567" i="8"/>
  <c r="Q1495" i="8"/>
  <c r="Q1424" i="8"/>
  <c r="Q1352" i="8"/>
  <c r="Q1280" i="8"/>
  <c r="Q1211" i="8"/>
  <c r="Q1139" i="8"/>
  <c r="Q1067" i="8"/>
  <c r="Q995" i="8"/>
  <c r="Q923" i="8"/>
  <c r="Q852" i="8"/>
  <c r="Q781" i="8"/>
  <c r="Q710" i="8"/>
  <c r="Q638" i="8"/>
  <c r="Q567" i="8"/>
  <c r="Q495" i="8"/>
  <c r="Q417" i="8"/>
  <c r="Q200" i="8"/>
  <c r="Q441" i="8"/>
  <c r="Q370" i="8"/>
  <c r="Q297" i="8"/>
  <c r="Q225" i="8"/>
  <c r="Q154" i="8"/>
  <c r="Q83" i="8"/>
  <c r="Q12" i="8"/>
  <c r="Q350" i="8"/>
  <c r="Q277" i="8"/>
  <c r="Q205" i="8"/>
  <c r="Q135" i="8"/>
  <c r="Q63" i="8"/>
  <c r="Q421" i="8"/>
  <c r="Q349" i="8"/>
  <c r="Q276" i="8"/>
  <c r="Q204" i="8"/>
  <c r="Q134" i="8"/>
  <c r="Q62" i="8"/>
  <c r="Q425" i="8"/>
  <c r="Q354" i="8"/>
  <c r="Q281" i="8"/>
  <c r="Q209" i="8"/>
  <c r="Q139" i="8"/>
  <c r="Q67" i="8"/>
  <c r="Q976" i="8"/>
  <c r="Q1721" i="8"/>
  <c r="Q863" i="8"/>
  <c r="Q1393" i="8"/>
  <c r="Q536" i="8"/>
  <c r="Q1210" i="8"/>
  <c r="Q102" i="8"/>
  <c r="Q1596" i="8"/>
  <c r="Q738" i="8"/>
  <c r="Q1626" i="8"/>
  <c r="Q768" i="8"/>
  <c r="Q1156" i="8"/>
  <c r="Q155" i="8"/>
  <c r="Q1114" i="8"/>
  <c r="Q1500" i="8"/>
  <c r="Q643" i="8"/>
  <c r="Q1315" i="8"/>
  <c r="Q458" i="8"/>
  <c r="Q988" i="8"/>
  <c r="Q1661" i="8"/>
  <c r="Q803" i="8"/>
  <c r="Q1684" i="8"/>
  <c r="Q1613" i="8"/>
  <c r="Q1541" i="8"/>
  <c r="Q1469" i="8"/>
  <c r="Q1398" i="8"/>
  <c r="Q1326" i="8"/>
  <c r="Q1255" i="8"/>
  <c r="Q1185" i="8"/>
  <c r="Q1113" i="8"/>
  <c r="Q1041" i="8"/>
  <c r="Q969" i="8"/>
  <c r="Q898" i="8"/>
  <c r="Q826" i="8"/>
  <c r="Q755" i="8"/>
  <c r="Q684" i="8"/>
  <c r="Q612" i="8"/>
  <c r="Q541" i="8"/>
  <c r="Q469" i="8"/>
  <c r="Q332" i="8"/>
  <c r="Q118" i="8"/>
  <c r="Q1743" i="8"/>
  <c r="Q1671" i="8"/>
  <c r="Q1600" i="8"/>
  <c r="Q1528" i="8"/>
  <c r="Q1456" i="8"/>
  <c r="Q1385" i="8"/>
  <c r="Q1313" i="8"/>
  <c r="Q1242" i="8"/>
  <c r="Q1172" i="8"/>
  <c r="Q1100" i="8"/>
  <c r="Q1028" i="8"/>
  <c r="Q956" i="8"/>
  <c r="Q885" i="8"/>
  <c r="Q813" i="8"/>
  <c r="Q742" i="8"/>
  <c r="Q671" i="8"/>
  <c r="Q600" i="8"/>
  <c r="Q528" i="8"/>
  <c r="Q456" i="8"/>
  <c r="Q250" i="8"/>
  <c r="Q36" i="8"/>
  <c r="Q1742" i="8"/>
  <c r="Q1670" i="8"/>
  <c r="Q1599" i="8"/>
  <c r="Q1527" i="8"/>
  <c r="Q1455" i="8"/>
  <c r="Q1384" i="8"/>
  <c r="Q1312" i="8"/>
  <c r="Q1241" i="8"/>
  <c r="Q1171" i="8"/>
  <c r="Q1099" i="8"/>
  <c r="Q1027" i="8"/>
  <c r="Q955" i="8"/>
  <c r="Q884" i="8"/>
  <c r="Q812" i="8"/>
  <c r="Q741" i="8"/>
  <c r="Q670" i="8"/>
  <c r="Q599" i="8"/>
  <c r="Q527" i="8"/>
  <c r="Q455" i="8"/>
  <c r="Q266" i="8"/>
  <c r="Q52" i="8"/>
  <c r="Q1723" i="8"/>
  <c r="Q1652" i="8"/>
  <c r="Q1580" i="8"/>
  <c r="Q1508" i="8"/>
  <c r="Q1437" i="8"/>
  <c r="Q1365" i="8"/>
  <c r="Q1293" i="8"/>
  <c r="Q1222" i="8"/>
  <c r="Q1152" i="8"/>
  <c r="Q1080" i="8"/>
  <c r="Q1008" i="8"/>
  <c r="Q936" i="8"/>
  <c r="Q865" i="8"/>
  <c r="Q793" i="8"/>
  <c r="Q723" i="8"/>
  <c r="Q651" i="8"/>
  <c r="Q580" i="8"/>
  <c r="Q508" i="8"/>
  <c r="Q419" i="8"/>
  <c r="Q202" i="8"/>
  <c r="Q1704" i="8"/>
  <c r="Q1633" i="8"/>
  <c r="Q1561" i="8"/>
  <c r="Q1489" i="8"/>
  <c r="Q1418" i="8"/>
  <c r="Q1346" i="8"/>
  <c r="Q1274" i="8"/>
  <c r="Q1205" i="8"/>
  <c r="Q1133" i="8"/>
  <c r="Q1061" i="8"/>
  <c r="Q989" i="8"/>
  <c r="Q918" i="8"/>
  <c r="Q846" i="8"/>
  <c r="Q775" i="8"/>
  <c r="Q704" i="8"/>
  <c r="Q632" i="8"/>
  <c r="Q561" i="8"/>
  <c r="Q489" i="8"/>
  <c r="Q399" i="8"/>
  <c r="Q182" i="8"/>
  <c r="Q435" i="8"/>
  <c r="Q364" i="8"/>
  <c r="Q291" i="8"/>
  <c r="Q219" i="8"/>
  <c r="Q148" i="8"/>
  <c r="Q77" i="8"/>
  <c r="Q416" i="8"/>
  <c r="Q344" i="8"/>
  <c r="Q271" i="8"/>
  <c r="Q199" i="8"/>
  <c r="Q129" i="8"/>
  <c r="Q57" i="8"/>
  <c r="Q415" i="8"/>
  <c r="Q343" i="8"/>
  <c r="Q270" i="8"/>
  <c r="Q198" i="8"/>
  <c r="Q128" i="8"/>
  <c r="Q56" i="8"/>
  <c r="Q420" i="8"/>
  <c r="Q348" i="8"/>
  <c r="Q275" i="8"/>
  <c r="Q203" i="8"/>
  <c r="Q133" i="8"/>
  <c r="Q61" i="8"/>
  <c r="Q1120" i="8"/>
  <c r="Q1048" i="8"/>
  <c r="Q1650" i="8"/>
  <c r="Q792" i="8"/>
  <c r="Q1321" i="8"/>
  <c r="Q464" i="8"/>
  <c r="Q1138" i="8"/>
  <c r="Q1524" i="8"/>
  <c r="Q667" i="8"/>
  <c r="Q1554" i="8"/>
  <c r="Q697" i="8"/>
  <c r="Q1084" i="8"/>
  <c r="Q1042" i="8"/>
  <c r="Q1429" i="8"/>
  <c r="Q572" i="8"/>
  <c r="Q1244" i="8"/>
  <c r="Q208" i="8"/>
  <c r="Q917" i="8"/>
  <c r="Q1590" i="8"/>
  <c r="Q732" i="8"/>
  <c r="Q1750" i="8"/>
  <c r="Q1678" i="8"/>
  <c r="Q1607" i="8"/>
  <c r="Q1535" i="8"/>
  <c r="Q1463" i="8"/>
  <c r="Q1392" i="8"/>
  <c r="Q1320" i="8"/>
  <c r="Q1249" i="8"/>
  <c r="Q1179" i="8"/>
  <c r="Q1107" i="8"/>
  <c r="Q1035" i="8"/>
  <c r="Q963" i="8"/>
  <c r="Q892" i="8"/>
  <c r="Q820" i="8"/>
  <c r="Q749" i="8"/>
  <c r="Q678" i="8"/>
  <c r="Q606" i="8"/>
  <c r="Q535" i="8"/>
  <c r="Q463" i="8"/>
  <c r="Q314" i="8"/>
  <c r="Q100" i="8"/>
  <c r="Q1737" i="8"/>
  <c r="Q1665" i="8"/>
  <c r="Q1594" i="8"/>
  <c r="Q1522" i="8"/>
  <c r="Q1450" i="8"/>
  <c r="Q1379" i="8"/>
  <c r="Q1307" i="8"/>
  <c r="Q1236" i="8"/>
  <c r="Q1166" i="8"/>
  <c r="Q1094" i="8"/>
  <c r="Q1022" i="8"/>
  <c r="Q950" i="8"/>
  <c r="Q879" i="8"/>
  <c r="Q807" i="8"/>
  <c r="Q736" i="8"/>
  <c r="Q665" i="8"/>
  <c r="Q594" i="8"/>
  <c r="Q522" i="8"/>
  <c r="Q450" i="8"/>
  <c r="Q232" i="8"/>
  <c r="Q19" i="8"/>
  <c r="Q1736" i="8"/>
  <c r="Q1664" i="8"/>
  <c r="Q1593" i="8"/>
  <c r="Q1521" i="8"/>
  <c r="Q1449" i="8"/>
  <c r="Q1378" i="8"/>
  <c r="Q1306" i="8"/>
  <c r="Q1235" i="8"/>
  <c r="Q1165" i="8"/>
  <c r="Q1093" i="8"/>
  <c r="Q1021" i="8"/>
  <c r="Q949" i="8"/>
  <c r="Q878" i="8"/>
  <c r="Q806" i="8"/>
  <c r="Q735" i="8"/>
  <c r="Q664" i="8"/>
  <c r="Q593" i="8"/>
  <c r="Q521" i="8"/>
  <c r="Q449" i="8"/>
  <c r="Q248" i="8"/>
  <c r="Q34" i="8"/>
  <c r="Q1717" i="8"/>
  <c r="Q1646" i="8"/>
  <c r="Q1574" i="8"/>
  <c r="Q1502" i="8"/>
  <c r="Q1431" i="8"/>
  <c r="Q1359" i="8"/>
  <c r="Q1287" i="8"/>
  <c r="Q1216" i="8"/>
  <c r="Q1146" i="8"/>
  <c r="Q1074" i="8"/>
  <c r="Q1002" i="8"/>
  <c r="Q930" i="8"/>
  <c r="Q859" i="8"/>
  <c r="Q788" i="8"/>
  <c r="Q717" i="8"/>
  <c r="Q645" i="8"/>
  <c r="Q574" i="8"/>
  <c r="Q502" i="8"/>
  <c r="Q401" i="8"/>
  <c r="Q184" i="8"/>
  <c r="Q1698" i="8"/>
  <c r="Q1627" i="8"/>
  <c r="Q1555" i="8"/>
  <c r="Q1483" i="8"/>
  <c r="Q1412" i="8"/>
  <c r="Q1340" i="8"/>
  <c r="Q1268" i="8"/>
  <c r="Q1199" i="8"/>
  <c r="Q1127" i="8"/>
  <c r="Q1055" i="8"/>
  <c r="Q983" i="8"/>
  <c r="Q912" i="8"/>
  <c r="Q840" i="8"/>
  <c r="Q769" i="8"/>
  <c r="Q698" i="8"/>
  <c r="Q626" i="8"/>
  <c r="Q555" i="8"/>
  <c r="Q483" i="8"/>
  <c r="Q381" i="8"/>
  <c r="Q165" i="8"/>
  <c r="Q429" i="8"/>
  <c r="Q358" i="8"/>
  <c r="Q285" i="8"/>
  <c r="Q213" i="8"/>
  <c r="Q143" i="8"/>
  <c r="Q71" i="8"/>
  <c r="Q410" i="8"/>
  <c r="Q338" i="8"/>
  <c r="Q265" i="8"/>
  <c r="Q193" i="8"/>
  <c r="Q123" i="8"/>
  <c r="Q51" i="8"/>
  <c r="Q409" i="8"/>
  <c r="Q337" i="8"/>
  <c r="Q264" i="8"/>
  <c r="Q192" i="8"/>
  <c r="Q122" i="8"/>
  <c r="Q50" i="8"/>
  <c r="Q414" i="8"/>
  <c r="Q342" i="8"/>
  <c r="Q269" i="8"/>
  <c r="Q197" i="8"/>
  <c r="Q127" i="8"/>
  <c r="Q55" i="8"/>
  <c r="Q1620" i="8"/>
  <c r="Q1578" i="8"/>
  <c r="Q721" i="8"/>
  <c r="Q1250" i="8"/>
  <c r="Q226" i="8"/>
  <c r="Q1066" i="8"/>
  <c r="Q1452" i="8"/>
  <c r="Q596" i="8"/>
  <c r="Q1482" i="8"/>
  <c r="Q625" i="8"/>
  <c r="Q1012" i="8"/>
  <c r="Q970" i="8"/>
  <c r="Q1357" i="8"/>
  <c r="Q500" i="8"/>
  <c r="Q1174" i="8"/>
  <c r="Q1703" i="8"/>
  <c r="Q845" i="8"/>
  <c r="Q1518" i="8"/>
  <c r="Q661" i="8"/>
  <c r="Q1744" i="8"/>
  <c r="Q1672" i="8"/>
  <c r="Q1601" i="8"/>
  <c r="Q1529" i="8"/>
  <c r="Q1457" i="8"/>
  <c r="Q1386" i="8"/>
  <c r="Q1314" i="8"/>
  <c r="Q1243" i="8"/>
  <c r="Q1173" i="8"/>
  <c r="Q1101" i="8"/>
  <c r="Q1029" i="8"/>
  <c r="Q957" i="8"/>
  <c r="Q886" i="8"/>
  <c r="Q814" i="8"/>
  <c r="Q743" i="8"/>
  <c r="Q672" i="8"/>
  <c r="Q529" i="8"/>
  <c r="Q457" i="8"/>
  <c r="Q296" i="8"/>
  <c r="Q82" i="8"/>
  <c r="Q1731" i="8"/>
  <c r="Q1588" i="8"/>
  <c r="Q1516" i="8"/>
  <c r="Q1444" i="8"/>
  <c r="Q1373" i="8"/>
  <c r="Q1301" i="8"/>
  <c r="Q1230" i="8"/>
  <c r="Q1160" i="8"/>
  <c r="Q1088" i="8"/>
  <c r="Q1016" i="8"/>
  <c r="Q944" i="8"/>
  <c r="Q873" i="8"/>
  <c r="Q801" i="8"/>
  <c r="Q730" i="8"/>
  <c r="Q659" i="8"/>
  <c r="Q588" i="8"/>
  <c r="Q516" i="8"/>
  <c r="Q214" i="8"/>
  <c r="Q443" i="8"/>
  <c r="Q1730" i="8"/>
  <c r="Q1659" i="8"/>
  <c r="Q1587" i="8"/>
  <c r="Q1515" i="8"/>
  <c r="Q1443" i="8"/>
  <c r="Q1372" i="8"/>
  <c r="Q1300" i="8"/>
  <c r="Q1229" i="8"/>
  <c r="Q1159" i="8"/>
  <c r="Q1087" i="8"/>
  <c r="Q1015" i="8"/>
  <c r="Q943" i="8"/>
  <c r="Q872" i="8"/>
  <c r="Q800" i="8"/>
  <c r="Q729" i="8"/>
  <c r="Q658" i="8"/>
  <c r="Q587" i="8"/>
  <c r="Q515" i="8"/>
  <c r="Q442" i="8"/>
  <c r="Q230" i="8"/>
  <c r="Q17" i="8"/>
  <c r="Q1711" i="8"/>
  <c r="Q1640" i="8"/>
  <c r="Q1568" i="8"/>
  <c r="Q1496" i="8"/>
  <c r="Q1425" i="8"/>
  <c r="Q1353" i="8"/>
  <c r="Q1281" i="8"/>
  <c r="Q1212" i="8"/>
  <c r="Q1140" i="8"/>
  <c r="Q1068" i="8"/>
  <c r="Q996" i="8"/>
  <c r="Q924" i="8"/>
  <c r="Q853" i="8"/>
  <c r="Q782" i="8"/>
  <c r="Q711" i="8"/>
  <c r="Q639" i="8"/>
  <c r="Q568" i="8"/>
  <c r="Q496" i="8"/>
  <c r="Q383" i="8"/>
  <c r="Q167" i="8"/>
  <c r="Q1692" i="8"/>
  <c r="Q1621" i="8"/>
  <c r="Q1549" i="8"/>
  <c r="Q1477" i="8"/>
  <c r="Q1406" i="8"/>
  <c r="Q1334" i="8"/>
  <c r="Q1262" i="8"/>
  <c r="Q1193" i="8"/>
  <c r="Q1121" i="8"/>
  <c r="Q1049" i="8"/>
  <c r="Q977" i="8"/>
  <c r="Q906" i="8"/>
  <c r="Q834" i="8"/>
  <c r="Q763" i="8"/>
  <c r="Q692" i="8"/>
  <c r="Q620" i="8"/>
  <c r="Q549" i="8"/>
  <c r="Q477" i="8"/>
  <c r="Q363" i="8"/>
  <c r="Q147" i="8"/>
  <c r="Q423" i="8"/>
  <c r="Q352" i="8"/>
  <c r="Q279" i="8"/>
  <c r="Q207" i="8"/>
  <c r="Q137" i="8"/>
  <c r="Q65" i="8"/>
  <c r="Q404" i="8"/>
  <c r="Q331" i="8"/>
  <c r="Q259" i="8"/>
  <c r="Q187" i="8"/>
  <c r="Q117" i="8"/>
  <c r="Q45" i="8"/>
  <c r="Q403" i="8"/>
  <c r="Q330" i="8"/>
  <c r="Q258" i="8"/>
  <c r="Q186" i="8"/>
  <c r="Q116" i="8"/>
  <c r="Q44" i="8"/>
  <c r="Q408" i="8"/>
  <c r="Q336" i="8"/>
  <c r="Q263" i="8"/>
  <c r="Q191" i="8"/>
  <c r="Q121" i="8"/>
  <c r="Q49" i="8"/>
  <c r="Q762" i="8"/>
  <c r="Q1506" i="8"/>
  <c r="Q649" i="8"/>
  <c r="Q1180" i="8"/>
  <c r="Q13" i="8"/>
  <c r="Q994" i="8"/>
  <c r="Q1381" i="8"/>
  <c r="Q524" i="8"/>
  <c r="Q1411" i="8"/>
  <c r="Q554" i="8"/>
  <c r="Q940" i="8"/>
  <c r="Q899" i="8"/>
  <c r="Q1285" i="8"/>
  <c r="Q334" i="8"/>
  <c r="Q1102" i="8"/>
  <c r="Q1632" i="8"/>
  <c r="Q774" i="8"/>
  <c r="Q1446" i="8"/>
  <c r="Q590" i="8"/>
  <c r="Q1738" i="8"/>
  <c r="Q1666" i="8"/>
  <c r="Q1595" i="8"/>
  <c r="Q1523" i="8"/>
  <c r="Q1451" i="8"/>
  <c r="Q1380" i="8"/>
  <c r="Q1308" i="8"/>
  <c r="Q1237" i="8"/>
  <c r="Q1167" i="8"/>
  <c r="Q1095" i="8"/>
  <c r="Q1023" i="8"/>
  <c r="Q951" i="8"/>
  <c r="Q880" i="8"/>
  <c r="Q808" i="8"/>
  <c r="Q737" i="8"/>
  <c r="Q666" i="8"/>
  <c r="Q595" i="8"/>
  <c r="Q523" i="8"/>
  <c r="Q451" i="8"/>
  <c r="Q278" i="8"/>
  <c r="Q64" i="8"/>
  <c r="Q1725" i="8"/>
  <c r="Q1654" i="8"/>
  <c r="Q1582" i="8"/>
  <c r="Q1510" i="8"/>
  <c r="Q1367" i="8"/>
  <c r="Q1295" i="8"/>
  <c r="Q1224" i="8"/>
  <c r="Q1154" i="8"/>
  <c r="Q1082" i="8"/>
  <c r="Q1010" i="8"/>
  <c r="Q938" i="8"/>
  <c r="Q867" i="8"/>
  <c r="Q795" i="8"/>
  <c r="Q653" i="8"/>
  <c r="Q582" i="8"/>
  <c r="Q510" i="8"/>
  <c r="Q413" i="8"/>
  <c r="Q196" i="8"/>
  <c r="Q436" i="8"/>
  <c r="Q1724" i="8"/>
  <c r="Q1653" i="8"/>
  <c r="Q1581" i="8"/>
  <c r="Q1509" i="8"/>
  <c r="Q1438" i="8"/>
  <c r="Q1366" i="8"/>
  <c r="Q1294" i="8"/>
  <c r="Q1223" i="8"/>
  <c r="Q1153" i="8"/>
  <c r="Q1081" i="8"/>
  <c r="Q1009" i="8"/>
  <c r="Q937" i="8"/>
  <c r="Q866" i="8"/>
  <c r="Q794" i="8"/>
  <c r="Q724" i="8"/>
  <c r="Q652" i="8"/>
  <c r="Q581" i="8"/>
  <c r="Q509" i="8"/>
  <c r="Q427" i="8"/>
  <c r="Q212" i="8"/>
  <c r="Q1705" i="8"/>
  <c r="Q1634" i="8"/>
  <c r="Q1562" i="8"/>
  <c r="Q1490" i="8"/>
  <c r="Q1419" i="8"/>
  <c r="Q1347" i="8"/>
  <c r="Q1275" i="8"/>
  <c r="Q1206" i="8"/>
  <c r="Q1134" i="8"/>
  <c r="Q1062" i="8"/>
  <c r="Q990" i="8"/>
  <c r="Q919" i="8"/>
  <c r="Q847" i="8"/>
  <c r="Q776" i="8"/>
  <c r="Q705" i="8"/>
  <c r="Q633" i="8"/>
  <c r="Q562" i="8"/>
  <c r="Q490" i="8"/>
  <c r="Q365" i="8"/>
  <c r="Q149" i="8"/>
  <c r="Q1686" i="8"/>
  <c r="Q1615" i="8"/>
  <c r="Q1543" i="8"/>
  <c r="Q1471" i="8"/>
  <c r="Q1400" i="8"/>
  <c r="Q1328" i="8"/>
  <c r="Q1257" i="8"/>
  <c r="Q1187" i="8"/>
  <c r="Q1115" i="8"/>
  <c r="Q1043" i="8"/>
  <c r="Q971" i="8"/>
  <c r="Q900" i="8"/>
  <c r="Q828" i="8"/>
  <c r="Q757" i="8"/>
  <c r="Q686" i="8"/>
  <c r="Q614" i="8"/>
  <c r="Q543" i="8"/>
  <c r="Q471" i="8"/>
  <c r="Q345" i="8"/>
  <c r="Q130" i="8"/>
  <c r="Q418" i="8"/>
  <c r="Q346" i="8"/>
  <c r="Q273" i="8"/>
  <c r="Q201" i="8"/>
  <c r="Q131" i="8"/>
  <c r="Q59" i="8"/>
  <c r="Q398" i="8"/>
  <c r="Q325" i="8"/>
  <c r="Q253" i="8"/>
  <c r="Q181" i="8"/>
  <c r="Q111" i="8"/>
  <c r="Q39" i="8"/>
  <c r="Q397" i="8"/>
  <c r="Q324" i="8"/>
  <c r="Q252" i="8"/>
  <c r="Q180" i="8"/>
  <c r="Q110" i="8"/>
  <c r="Q38" i="8"/>
  <c r="Q402" i="8"/>
  <c r="Q329" i="8"/>
  <c r="Q257" i="8"/>
  <c r="Q185" i="8"/>
  <c r="Q115" i="8"/>
  <c r="Q43" i="8"/>
  <c r="Q262" i="8"/>
  <c r="Q1435" i="8"/>
  <c r="Q578" i="8"/>
  <c r="Q1108" i="8"/>
  <c r="Q922" i="8"/>
  <c r="Q1309" i="8"/>
  <c r="Q452" i="8"/>
  <c r="Q1339" i="8"/>
  <c r="Q482" i="8"/>
  <c r="Q1727" i="8"/>
  <c r="Q869" i="8"/>
  <c r="Q1685" i="8"/>
  <c r="Q827" i="8"/>
  <c r="Q120" i="8"/>
  <c r="Q1030" i="8"/>
  <c r="Q1560" i="8"/>
  <c r="Q703" i="8"/>
  <c r="Q1375" i="8"/>
  <c r="Q518" i="8"/>
  <c r="Q1732" i="8"/>
  <c r="Q1660" i="8"/>
  <c r="Q1589" i="8"/>
  <c r="Q1517" i="8"/>
  <c r="Q1445" i="8"/>
  <c r="Q1374" i="8"/>
  <c r="Q1302" i="8"/>
  <c r="Q1231" i="8"/>
  <c r="Q1161" i="8"/>
  <c r="Q1089" i="8"/>
  <c r="Q1017" i="8"/>
  <c r="Q945" i="8"/>
  <c r="Q874" i="8"/>
  <c r="Q802" i="8"/>
  <c r="Q731" i="8"/>
  <c r="Q660" i="8"/>
  <c r="Q589" i="8"/>
  <c r="Q517" i="8"/>
  <c r="Q438" i="8"/>
  <c r="Q260" i="8"/>
  <c r="Q46" i="8"/>
  <c r="Q1719" i="8"/>
  <c r="Q1648" i="8"/>
  <c r="Q1576" i="8"/>
  <c r="Q1504" i="8"/>
  <c r="Q1433" i="8"/>
  <c r="Q1361" i="8"/>
  <c r="Q1289" i="8"/>
  <c r="Q1218" i="8"/>
  <c r="Q1148" i="8"/>
  <c r="Q1076" i="8"/>
  <c r="Q1004" i="8"/>
  <c r="Q933" i="8"/>
  <c r="Q861" i="8"/>
  <c r="Q790" i="8"/>
  <c r="Q719" i="8"/>
  <c r="Q647" i="8"/>
  <c r="Q576" i="8"/>
  <c r="Q504" i="8"/>
  <c r="Q395" i="8"/>
  <c r="Q179" i="8"/>
  <c r="Q428" i="8"/>
  <c r="Q1718" i="8"/>
  <c r="Q1647" i="8"/>
  <c r="Q1575" i="8"/>
  <c r="Q1503" i="8"/>
  <c r="Q1432" i="8"/>
  <c r="Q1360" i="8"/>
  <c r="Q1288" i="8"/>
  <c r="Q1217" i="8"/>
  <c r="Q1147" i="8"/>
  <c r="Q1075" i="8"/>
  <c r="Q1003" i="8"/>
  <c r="Q931" i="8"/>
  <c r="Q860" i="8"/>
  <c r="Q789" i="8"/>
  <c r="Q718" i="8"/>
  <c r="Q646" i="8"/>
  <c r="Q575" i="8"/>
  <c r="Q503" i="8"/>
  <c r="Q411" i="8"/>
  <c r="Q194" i="8"/>
  <c r="Q1699" i="8"/>
  <c r="Q1628" i="8"/>
  <c r="Q1556" i="8"/>
  <c r="Q1484" i="8"/>
  <c r="Q1413" i="8"/>
  <c r="Q1341" i="8"/>
  <c r="Q1269" i="8"/>
  <c r="Q1200" i="8"/>
  <c r="Q1128" i="8"/>
  <c r="Q1056" i="8"/>
  <c r="Q984" i="8"/>
  <c r="Q913" i="8"/>
  <c r="Q841" i="8"/>
  <c r="Q770" i="8"/>
  <c r="Q699" i="8"/>
  <c r="Q627" i="8"/>
  <c r="Q556" i="8"/>
  <c r="Q484" i="8"/>
  <c r="Q347" i="8"/>
  <c r="Q132" i="8"/>
  <c r="Q1752" i="8"/>
  <c r="Q1680" i="8"/>
  <c r="Q1609" i="8"/>
  <c r="Q1537" i="8"/>
  <c r="Q1465" i="8"/>
  <c r="Q1394" i="8"/>
  <c r="Q1322" i="8"/>
  <c r="Q1251" i="8"/>
  <c r="Q1181" i="8"/>
  <c r="Q1109" i="8"/>
  <c r="Q1037" i="8"/>
  <c r="Q965" i="8"/>
  <c r="Q894" i="8"/>
  <c r="Q822" i="8"/>
  <c r="Q751" i="8"/>
  <c r="Q680" i="8"/>
  <c r="Q608" i="8"/>
  <c r="Q537" i="8"/>
  <c r="Q465" i="8"/>
  <c r="Q326" i="8"/>
  <c r="Q112" i="8"/>
  <c r="Q412" i="8"/>
  <c r="Q340" i="8"/>
  <c r="Q267" i="8"/>
  <c r="Q195" i="8"/>
  <c r="Q125" i="8"/>
  <c r="Q53" i="8"/>
  <c r="Q392" i="8"/>
  <c r="Q319" i="8"/>
  <c r="Q247" i="8"/>
  <c r="Q176" i="8"/>
  <c r="Q105" i="8"/>
  <c r="Q33" i="8"/>
  <c r="Q391" i="8"/>
  <c r="Q318" i="8"/>
  <c r="Q246" i="8"/>
  <c r="Q175" i="8"/>
  <c r="Q104" i="8"/>
  <c r="Q32" i="8"/>
  <c r="Q396" i="8"/>
  <c r="Q323" i="8"/>
  <c r="Q251" i="8"/>
  <c r="Q109" i="8"/>
  <c r="Q37" i="8"/>
  <c r="Q1691" i="8"/>
  <c r="Q1363" i="8"/>
  <c r="Q506" i="8"/>
  <c r="Q1036" i="8"/>
  <c r="Q1709" i="8"/>
  <c r="Q851" i="8"/>
  <c r="Q1238" i="8"/>
  <c r="Q407" i="8"/>
  <c r="Q1267" i="8"/>
  <c r="Q280" i="8"/>
  <c r="Q1656" i="8"/>
  <c r="Q797" i="8"/>
  <c r="Q1614" i="8"/>
  <c r="Q756" i="8"/>
  <c r="Q1144" i="8"/>
  <c r="Q958" i="8"/>
  <c r="Q1488" i="8"/>
  <c r="Q631" i="8"/>
  <c r="Q1303" i="8"/>
  <c r="Q389" i="8"/>
  <c r="Q1726" i="8"/>
  <c r="Q1655" i="8"/>
  <c r="Q1583" i="8"/>
  <c r="Q1511" i="8"/>
  <c r="Q1439" i="8"/>
  <c r="Q1368" i="8"/>
  <c r="Q1296" i="8"/>
  <c r="Q1225" i="8"/>
  <c r="Q1155" i="8"/>
  <c r="Q1083" i="8"/>
  <c r="Q1011" i="8"/>
  <c r="Q939" i="8"/>
  <c r="Q868" i="8"/>
  <c r="Q796" i="8"/>
  <c r="Q725" i="8"/>
  <c r="Q654" i="8"/>
  <c r="Q583" i="8"/>
  <c r="Q511" i="8"/>
  <c r="Q430" i="8"/>
  <c r="Q242" i="8"/>
  <c r="Q28" i="8"/>
  <c r="Q1713" i="8"/>
  <c r="Q1642" i="8"/>
  <c r="Q1570" i="8"/>
  <c r="Q1498" i="8"/>
  <c r="Q1427" i="8"/>
  <c r="Q1355" i="8"/>
  <c r="Q1283" i="8"/>
  <c r="Q1214" i="8"/>
  <c r="Q1142" i="8"/>
  <c r="Q1070" i="8"/>
  <c r="Q998" i="8"/>
  <c r="Q926" i="8"/>
  <c r="Q855" i="8"/>
  <c r="Q784" i="8"/>
  <c r="Q713" i="8"/>
  <c r="Q641" i="8"/>
  <c r="Q570" i="8"/>
  <c r="Q498" i="8"/>
  <c r="Q377" i="8"/>
  <c r="Q161" i="8"/>
  <c r="Q1712" i="8"/>
  <c r="Q1641" i="8"/>
  <c r="Q1569" i="8"/>
  <c r="Q1497" i="8"/>
  <c r="Q1426" i="8"/>
  <c r="Q1354" i="8"/>
  <c r="Q1282" i="8"/>
  <c r="Q1213" i="8"/>
  <c r="Q1141" i="8"/>
  <c r="Q1069" i="8"/>
  <c r="Q997" i="8"/>
  <c r="Q925" i="8"/>
  <c r="Q854" i="8"/>
  <c r="Q783" i="8"/>
  <c r="Q712" i="8"/>
  <c r="Q640" i="8"/>
  <c r="Q569" i="8"/>
  <c r="Q497" i="8"/>
  <c r="Q393" i="8"/>
  <c r="Q177" i="8"/>
  <c r="Q1693" i="8"/>
  <c r="Q1622" i="8"/>
  <c r="Q1550" i="8"/>
  <c r="Q1478" i="8"/>
  <c r="Q1407" i="8"/>
  <c r="Q1335" i="8"/>
  <c r="Q1263" i="8"/>
  <c r="Q1194" i="8"/>
  <c r="Q1122" i="8"/>
  <c r="Q1050" i="8"/>
  <c r="Q978" i="8"/>
  <c r="Q907" i="8"/>
  <c r="Q835" i="8"/>
  <c r="Q764" i="8"/>
  <c r="Q693" i="8"/>
  <c r="Q621" i="8"/>
  <c r="Q550" i="8"/>
  <c r="Q478" i="8"/>
  <c r="Q328" i="8"/>
  <c r="Q114" i="8"/>
  <c r="Q1746" i="8"/>
  <c r="Q1674" i="8"/>
  <c r="Q1603" i="8"/>
  <c r="Q1531" i="8"/>
  <c r="Q1459" i="8"/>
  <c r="Q1388" i="8"/>
  <c r="Q1316" i="8"/>
  <c r="Q1245" i="8"/>
  <c r="Q1175" i="8"/>
  <c r="Q1103" i="8"/>
  <c r="Q1031" i="8"/>
  <c r="Q959" i="8"/>
  <c r="Q888" i="8"/>
  <c r="Q816" i="8"/>
  <c r="Q745" i="8"/>
  <c r="Q674" i="8"/>
  <c r="Q602" i="8"/>
  <c r="Q531" i="8"/>
  <c r="Q459" i="8"/>
  <c r="Q308" i="8"/>
  <c r="Q94" i="8"/>
  <c r="Q406" i="8"/>
  <c r="Q333" i="8"/>
  <c r="Q261" i="8"/>
  <c r="Q189" i="8"/>
  <c r="Q119" i="8"/>
  <c r="Q47" i="8"/>
  <c r="Q386" i="8"/>
  <c r="Q313" i="8"/>
  <c r="Q241" i="8"/>
  <c r="Q170" i="8"/>
  <c r="Q99" i="8"/>
  <c r="Q385" i="8"/>
  <c r="Q312" i="8"/>
  <c r="Q240" i="8"/>
  <c r="Q169" i="8"/>
  <c r="Q98" i="8"/>
  <c r="Q27" i="8"/>
  <c r="Q390" i="8"/>
  <c r="Q317" i="8"/>
  <c r="Q245" i="8"/>
  <c r="Q174" i="8"/>
  <c r="Q103" i="8"/>
  <c r="Q31" i="8"/>
  <c r="Q833" i="8"/>
  <c r="Q1291" i="8"/>
  <c r="Q353" i="8"/>
  <c r="Q964" i="8"/>
  <c r="Q1638" i="8"/>
  <c r="Q780" i="8"/>
  <c r="Q1168" i="8"/>
  <c r="Q190" i="8"/>
  <c r="Q1198" i="8"/>
  <c r="Q66" i="8"/>
  <c r="Q1584" i="8"/>
  <c r="Q726" i="8"/>
  <c r="Q1542" i="8"/>
  <c r="Q685" i="8"/>
  <c r="Q1072" i="8"/>
  <c r="Q1745" i="8"/>
  <c r="Q887" i="8"/>
  <c r="Q1417" i="8"/>
  <c r="Q560" i="8"/>
  <c r="Q1232" i="8"/>
  <c r="Q173" i="8"/>
  <c r="Q1720" i="8"/>
  <c r="Q1649" i="8"/>
  <c r="Q1577" i="8"/>
  <c r="Q1505" i="8"/>
  <c r="Q1434" i="8"/>
  <c r="Q1362" i="8"/>
  <c r="Q1290" i="8"/>
  <c r="Q1219" i="8"/>
  <c r="Q1149" i="8"/>
  <c r="Q1077" i="8"/>
  <c r="Q1005" i="8"/>
  <c r="Q862" i="8"/>
  <c r="Q791" i="8"/>
  <c r="Q720" i="8"/>
  <c r="Q648" i="8"/>
  <c r="Q577" i="8"/>
  <c r="Q505" i="8"/>
  <c r="Q422" i="8"/>
  <c r="Q224" i="8"/>
  <c r="Q11" i="8"/>
  <c r="Q1707" i="8"/>
  <c r="Q1636" i="8"/>
  <c r="Q1564" i="8"/>
  <c r="Q1492" i="8"/>
  <c r="Q1421" i="8"/>
  <c r="Q1349" i="8"/>
  <c r="Q1277" i="8"/>
  <c r="Q1208" i="8"/>
  <c r="Q1136" i="8"/>
  <c r="Q1064" i="8"/>
  <c r="Q992" i="8"/>
  <c r="Q849" i="8"/>
  <c r="Q778" i="8"/>
  <c r="Q707" i="8"/>
  <c r="Q635" i="8"/>
  <c r="Q564" i="8"/>
  <c r="Q492" i="8"/>
  <c r="Q359" i="8"/>
  <c r="Q144" i="8"/>
  <c r="Q1706" i="8"/>
  <c r="Q1635" i="8"/>
  <c r="Q1563" i="8"/>
  <c r="Q1491" i="8"/>
  <c r="Q1420" i="8"/>
  <c r="Q1348" i="8"/>
  <c r="Q1276" i="8"/>
  <c r="Q1207" i="8"/>
  <c r="Q1135" i="8"/>
  <c r="Q1063" i="8"/>
  <c r="Q991" i="8"/>
  <c r="Q920" i="8"/>
  <c r="Q848" i="8"/>
  <c r="Q777" i="8"/>
  <c r="Q706" i="8"/>
  <c r="Q634" i="8"/>
  <c r="Q563" i="8"/>
  <c r="Q491" i="8"/>
  <c r="Q375" i="8"/>
  <c r="Q159" i="8"/>
  <c r="Q1687" i="8"/>
  <c r="Q1616" i="8"/>
  <c r="Q1544" i="8"/>
  <c r="Q1472" i="8"/>
  <c r="Q1401" i="8"/>
  <c r="Q1329" i="8"/>
  <c r="Q1188" i="8"/>
  <c r="Q1116" i="8"/>
  <c r="Q1044" i="8"/>
  <c r="Q972" i="8"/>
  <c r="Q901" i="8"/>
  <c r="Q829" i="8"/>
  <c r="Q758" i="8"/>
  <c r="Q687" i="8"/>
  <c r="Q615" i="8"/>
  <c r="Q544" i="8"/>
  <c r="Q472" i="8"/>
  <c r="Q310" i="8"/>
  <c r="Q96" i="8"/>
  <c r="Q1740" i="8"/>
  <c r="Q1668" i="8"/>
  <c r="Q1597" i="8"/>
  <c r="Q1525" i="8"/>
  <c r="Q1453" i="8"/>
  <c r="Q1382" i="8"/>
  <c r="Q1310" i="8"/>
  <c r="Q1239" i="8"/>
  <c r="Q1169" i="8"/>
  <c r="Q1097" i="8"/>
  <c r="Q1025" i="8"/>
  <c r="Q953" i="8"/>
  <c r="Q882" i="8"/>
  <c r="Q810" i="8"/>
  <c r="Q739" i="8"/>
  <c r="Q668" i="8"/>
  <c r="Q597" i="8"/>
  <c r="Q525" i="8"/>
  <c r="Q453" i="8"/>
  <c r="Q290" i="8"/>
  <c r="Q76" i="8"/>
  <c r="Q400" i="8"/>
  <c r="Q327" i="8"/>
  <c r="Q255" i="8"/>
  <c r="Q183" i="8"/>
  <c r="Q113" i="8"/>
  <c r="Q41" i="8"/>
  <c r="Q380" i="8"/>
  <c r="Q307" i="8"/>
  <c r="Q235" i="8"/>
  <c r="Q164" i="8"/>
  <c r="Q93" i="8"/>
  <c r="Q22" i="8"/>
  <c r="Q379" i="8"/>
  <c r="Q306" i="8"/>
  <c r="Q234" i="8"/>
  <c r="Q163" i="8"/>
  <c r="Q92" i="8"/>
  <c r="Q21" i="8"/>
  <c r="Q384" i="8"/>
  <c r="Q311" i="8"/>
  <c r="Q239" i="8"/>
  <c r="Q168" i="8"/>
  <c r="Q97" i="8"/>
  <c r="Q26" i="8"/>
  <c r="Q1220" i="8"/>
  <c r="Q138" i="8"/>
  <c r="Q1751" i="8"/>
  <c r="Q893" i="8"/>
  <c r="Q1566" i="8"/>
  <c r="Q709" i="8"/>
  <c r="Q1096" i="8"/>
  <c r="Q1126" i="8"/>
  <c r="Q1512" i="8"/>
  <c r="Q655" i="8"/>
  <c r="Q1470" i="8"/>
  <c r="Q613" i="8"/>
  <c r="Q1000" i="8"/>
  <c r="Q1673" i="8"/>
  <c r="Q815" i="8"/>
  <c r="Q1345" i="8"/>
  <c r="Q488" i="8"/>
  <c r="Q1162" i="8"/>
  <c r="Q445" i="8"/>
  <c r="Q1714" i="8"/>
  <c r="Q1643" i="8"/>
  <c r="Q1571" i="8"/>
  <c r="Q1499" i="8"/>
  <c r="Q1428" i="8"/>
  <c r="Q1356" i="8"/>
  <c r="Q1284" i="8"/>
  <c r="Q1143" i="8"/>
  <c r="Q1071" i="8"/>
  <c r="Q999" i="8"/>
  <c r="Q927" i="8"/>
  <c r="Q856" i="8"/>
  <c r="Q785" i="8"/>
  <c r="Q714" i="8"/>
  <c r="Q642" i="8"/>
  <c r="Q571" i="8"/>
  <c r="Q499" i="8"/>
  <c r="Q444" i="8"/>
  <c r="Q206" i="8"/>
  <c r="Q1701" i="8"/>
  <c r="Q1630" i="8"/>
  <c r="Q1558" i="8"/>
  <c r="Q1486" i="8"/>
  <c r="Q1415" i="8"/>
  <c r="Q1343" i="8"/>
  <c r="Q1271" i="8"/>
  <c r="Q1202" i="8"/>
  <c r="Q1130" i="8"/>
  <c r="Q1058" i="8"/>
  <c r="Q986" i="8"/>
  <c r="Q915" i="8"/>
  <c r="Q843" i="8"/>
  <c r="Q772" i="8"/>
  <c r="Q701" i="8"/>
  <c r="Q629" i="8"/>
  <c r="Q558" i="8"/>
  <c r="Q486" i="8"/>
  <c r="Q341" i="8"/>
  <c r="Q126" i="8"/>
  <c r="Q1700" i="8"/>
  <c r="Q1629" i="8"/>
  <c r="Q1557" i="8"/>
  <c r="Q1485" i="8"/>
  <c r="Q1414" i="8"/>
  <c r="Q1342" i="8"/>
  <c r="Q1270" i="8"/>
  <c r="Q1201" i="8"/>
  <c r="Q1129" i="8"/>
  <c r="Q1057" i="8"/>
  <c r="Q985" i="8"/>
  <c r="Q914" i="8"/>
  <c r="Q842" i="8"/>
  <c r="Q771" i="8"/>
  <c r="Q700" i="8"/>
  <c r="Q628" i="8"/>
  <c r="Q557" i="8"/>
  <c r="Q485" i="8"/>
  <c r="Q357" i="8"/>
  <c r="Q142" i="8"/>
  <c r="Q1753" i="8"/>
  <c r="Q1681" i="8"/>
  <c r="Q1610" i="8"/>
  <c r="Q1538" i="8"/>
  <c r="Q1466" i="8"/>
  <c r="Q1395" i="8"/>
  <c r="Q1323" i="8"/>
  <c r="Q1252" i="8"/>
  <c r="Q1182" i="8"/>
  <c r="Q1110" i="8"/>
  <c r="Q1038" i="8"/>
  <c r="Q966" i="8"/>
  <c r="Q895" i="8"/>
  <c r="Q823" i="8"/>
  <c r="Q752" i="8"/>
  <c r="Q681" i="8"/>
  <c r="Q609" i="8"/>
  <c r="Q538" i="8"/>
  <c r="Q466" i="8"/>
  <c r="Q292" i="8"/>
  <c r="Q78" i="8"/>
  <c r="Q1734" i="8"/>
  <c r="Q1662" i="8"/>
  <c r="Q1591" i="8"/>
  <c r="Q1519" i="8"/>
  <c r="Q1447" i="8"/>
  <c r="Q1376" i="8"/>
  <c r="Q1304" i="8"/>
  <c r="Q1233" i="8"/>
  <c r="Q1163" i="8"/>
  <c r="Q1091" i="8"/>
  <c r="Q1019" i="8"/>
  <c r="Q947" i="8"/>
  <c r="Q876" i="8"/>
  <c r="Q804" i="8"/>
  <c r="Q733" i="8"/>
  <c r="Q662" i="8"/>
  <c r="Q591" i="8"/>
  <c r="Q519" i="8"/>
  <c r="Q440" i="8"/>
  <c r="Q272" i="8"/>
  <c r="Q58" i="8"/>
  <c r="Q394" i="8"/>
  <c r="Q321" i="8"/>
  <c r="Q249" i="8"/>
  <c r="Q178" i="8"/>
  <c r="Q107" i="8"/>
  <c r="Q35" i="8"/>
  <c r="Q374" i="8"/>
  <c r="Q301" i="8"/>
  <c r="Q229" i="8"/>
  <c r="Q158" i="8"/>
  <c r="Q87" i="8"/>
  <c r="Q16" i="8"/>
  <c r="Q373" i="8"/>
  <c r="Q300" i="8"/>
  <c r="Q228" i="8"/>
  <c r="Q157" i="8"/>
  <c r="Q86" i="8"/>
  <c r="Q15" i="8"/>
  <c r="Q378" i="8"/>
  <c r="Q305" i="8"/>
  <c r="Q233" i="8"/>
  <c r="Q162" i="8"/>
  <c r="Q91" i="8"/>
  <c r="Q20" i="8"/>
  <c r="Q1192" i="8"/>
  <c r="Q1548" i="8"/>
  <c r="Q1476" i="8"/>
  <c r="Q1150" i="8"/>
  <c r="Q1679" i="8"/>
  <c r="Q821" i="8"/>
  <c r="Q1494" i="8"/>
  <c r="Q637" i="8"/>
  <c r="Q1024" i="8"/>
  <c r="Q1054" i="8"/>
  <c r="Q1440" i="8"/>
  <c r="Q584" i="8"/>
  <c r="Q1399" i="8"/>
  <c r="Q542" i="8"/>
  <c r="Q928" i="8"/>
  <c r="Q1602" i="8"/>
  <c r="Q744" i="8"/>
  <c r="Q1273" i="8"/>
  <c r="Q298" i="8"/>
  <c r="Q1090" i="8"/>
  <c r="Q1708" i="8"/>
  <c r="Q1637" i="8"/>
  <c r="Q1565" i="8"/>
  <c r="Q1493" i="8"/>
  <c r="Q1422" i="8"/>
  <c r="Q1350" i="8"/>
  <c r="Q1278" i="8"/>
  <c r="Q1209" i="8"/>
  <c r="Q1137" i="8"/>
  <c r="Q1065" i="8"/>
  <c r="Q993" i="8"/>
  <c r="Q921" i="8"/>
  <c r="Q850" i="8"/>
  <c r="Q779" i="8"/>
  <c r="Q708" i="8"/>
  <c r="Q636" i="8"/>
  <c r="Q565" i="8"/>
  <c r="Q493" i="8"/>
  <c r="Q405" i="8"/>
  <c r="Q188" i="8"/>
  <c r="Q1695" i="8"/>
  <c r="Q1624" i="8"/>
  <c r="Q1552" i="8"/>
  <c r="Q1480" i="8"/>
  <c r="Q1409" i="8"/>
  <c r="Q1337" i="8"/>
  <c r="Q1265" i="8"/>
  <c r="Q1196" i="8"/>
  <c r="Q1124" i="8"/>
  <c r="Q1052" i="8"/>
  <c r="Q980" i="8"/>
  <c r="Q909" i="8"/>
  <c r="Q837" i="8"/>
  <c r="Q766" i="8"/>
  <c r="Q695" i="8"/>
  <c r="Q623" i="8"/>
  <c r="Q552" i="8"/>
  <c r="Q480" i="8"/>
  <c r="Q322" i="8"/>
  <c r="Q108" i="8"/>
  <c r="Q1694" i="8"/>
  <c r="Q1623" i="8"/>
  <c r="Q1551" i="8"/>
  <c r="Q1479" i="8"/>
  <c r="Q1408" i="8"/>
  <c r="Q1336" i="8"/>
  <c r="Q1264" i="8"/>
  <c r="Q1195" i="8"/>
  <c r="Q1123" i="8"/>
  <c r="Q1051" i="8"/>
  <c r="Q979" i="8"/>
  <c r="Q908" i="8"/>
  <c r="Q836" i="8"/>
  <c r="Q765" i="8"/>
  <c r="Q694" i="8"/>
  <c r="Q622" i="8"/>
  <c r="Q551" i="8"/>
  <c r="Q479" i="8"/>
  <c r="Q339" i="8"/>
  <c r="Q124" i="8"/>
  <c r="Q1747" i="8"/>
  <c r="Q1675" i="8"/>
  <c r="Q1604" i="8"/>
  <c r="Q1532" i="8"/>
  <c r="Q1460" i="8"/>
  <c r="Q1389" i="8"/>
  <c r="Q1317" i="8"/>
  <c r="Q1246" i="8"/>
  <c r="Q1176" i="8"/>
  <c r="Q1104" i="8"/>
  <c r="Q1032" i="8"/>
  <c r="Q960" i="8"/>
  <c r="Q889" i="8"/>
  <c r="Q817" i="8"/>
  <c r="Q746" i="8"/>
  <c r="Q675" i="8"/>
  <c r="Q603" i="8"/>
  <c r="Q532" i="8"/>
  <c r="Q460" i="8"/>
  <c r="Q274" i="8"/>
  <c r="Q60" i="8"/>
  <c r="Q1728" i="8"/>
  <c r="Q1657" i="8"/>
  <c r="Q1585" i="8"/>
  <c r="Q1513" i="8"/>
  <c r="Q1441" i="8"/>
  <c r="Q1370" i="8"/>
  <c r="Q1298" i="8"/>
  <c r="Q1227" i="8"/>
  <c r="Q1157" i="8"/>
  <c r="Q1085" i="8"/>
  <c r="Q1013" i="8"/>
  <c r="Q941" i="8"/>
  <c r="Q870" i="8"/>
  <c r="Q798" i="8"/>
  <c r="Q727" i="8"/>
  <c r="Q656" i="8"/>
  <c r="Q585" i="8"/>
  <c r="Q513" i="8"/>
  <c r="Q433" i="8"/>
  <c r="Q254" i="8"/>
  <c r="Q40" i="8"/>
  <c r="Q388" i="8"/>
  <c r="Q315" i="8"/>
  <c r="Q243" i="8"/>
  <c r="Q172" i="8"/>
  <c r="Q101" i="8"/>
  <c r="Q29" i="8"/>
  <c r="Q368" i="8"/>
  <c r="Q295" i="8"/>
  <c r="Q223" i="8"/>
  <c r="Q152" i="8"/>
  <c r="Q81" i="8"/>
  <c r="Q10" i="8"/>
  <c r="Q367" i="8"/>
  <c r="Q294" i="8"/>
  <c r="Q222" i="8"/>
  <c r="Q151" i="8"/>
  <c r="Q80" i="8"/>
  <c r="Q9" i="8"/>
  <c r="Q372" i="8"/>
  <c r="Q299" i="8"/>
  <c r="Q227" i="8"/>
  <c r="Q156" i="8"/>
  <c r="Q85" i="8"/>
  <c r="Q14" i="8"/>
  <c r="Q691" i="8"/>
  <c r="Q619" i="8"/>
  <c r="Q1078" i="8"/>
  <c r="Q1608" i="8"/>
  <c r="Q750" i="8"/>
  <c r="Q1423" i="8"/>
  <c r="Q566" i="8"/>
  <c r="Q952" i="8"/>
  <c r="Q982" i="8"/>
  <c r="Q1369" i="8"/>
  <c r="Q512" i="8"/>
  <c r="Q1327" i="8"/>
  <c r="Q470" i="8"/>
  <c r="Q1715" i="8"/>
  <c r="Q857" i="8"/>
  <c r="Q1530" i="8"/>
  <c r="Q673" i="8"/>
  <c r="Q1204" i="8"/>
  <c r="Q84" i="8"/>
  <c r="Q1018" i="8"/>
  <c r="Q1702" i="8"/>
  <c r="Q1631" i="8"/>
  <c r="Q1559" i="8"/>
  <c r="Q1487" i="8"/>
  <c r="Q1416" i="8"/>
  <c r="Q1344" i="8"/>
  <c r="Q1272" i="8"/>
  <c r="Q1203" i="8"/>
  <c r="Q1131" i="8"/>
  <c r="Q1059" i="8"/>
  <c r="Q987" i="8"/>
  <c r="Q916" i="8"/>
  <c r="Q844" i="8"/>
  <c r="Q773" i="8"/>
  <c r="Q702" i="8"/>
  <c r="Q630" i="8"/>
  <c r="Q559" i="8"/>
  <c r="Q487" i="8"/>
  <c r="Q387" i="8"/>
  <c r="Q171" i="8"/>
  <c r="Q1689" i="8"/>
  <c r="Q1618" i="8"/>
  <c r="Q1546" i="8"/>
  <c r="Q1474" i="8"/>
  <c r="Q1403" i="8"/>
  <c r="Q1331" i="8"/>
  <c r="Q1259" i="8"/>
  <c r="Q1190" i="8"/>
  <c r="Q1118" i="8"/>
  <c r="Q1046" i="8"/>
  <c r="Q974" i="8"/>
  <c r="Q903" i="8"/>
  <c r="Q831" i="8"/>
  <c r="Q760" i="8"/>
  <c r="Q689" i="8"/>
  <c r="Q617" i="8"/>
  <c r="Q546" i="8"/>
  <c r="Q474" i="8"/>
  <c r="Q304" i="8"/>
  <c r="Q90" i="8"/>
  <c r="Q1688" i="8"/>
  <c r="Q1617" i="8"/>
  <c r="Q1545" i="8"/>
  <c r="Q1473" i="8"/>
  <c r="Q1402" i="8"/>
  <c r="Q1330" i="8"/>
  <c r="Q1258" i="8"/>
  <c r="Q1189" i="8"/>
  <c r="Q1117" i="8"/>
  <c r="Q1045" i="8"/>
  <c r="Q973" i="8"/>
  <c r="Q902" i="8"/>
  <c r="Q830" i="8"/>
  <c r="Q759" i="8"/>
  <c r="Q688" i="8"/>
  <c r="Q616" i="8"/>
  <c r="Q545" i="8"/>
  <c r="Q473" i="8"/>
  <c r="Q320" i="8"/>
  <c r="Q106" i="8"/>
  <c r="Q1741" i="8"/>
  <c r="Q1669" i="8"/>
  <c r="Q1598" i="8"/>
  <c r="Q1526" i="8"/>
  <c r="Q1454" i="8"/>
  <c r="Q1383" i="8"/>
  <c r="Q1311" i="8"/>
  <c r="Q1240" i="8"/>
  <c r="Q1170" i="8"/>
  <c r="Q1098" i="8"/>
  <c r="Q1026" i="8"/>
  <c r="Q954" i="8"/>
  <c r="Q883" i="8"/>
  <c r="Q811" i="8"/>
  <c r="Q740" i="8"/>
  <c r="Q669" i="8"/>
  <c r="Q598" i="8"/>
  <c r="Q526" i="8"/>
  <c r="Q454" i="8"/>
  <c r="Q256" i="8"/>
  <c r="Q42" i="8"/>
  <c r="Q1722" i="8"/>
  <c r="Q1651" i="8"/>
  <c r="Q1579" i="8"/>
  <c r="Q1507" i="8"/>
  <c r="Q1436" i="8"/>
  <c r="Q1364" i="8"/>
  <c r="Q1292" i="8"/>
  <c r="Q1221" i="8"/>
  <c r="Q1151" i="8"/>
  <c r="Q1079" i="8"/>
  <c r="Q1007" i="8"/>
  <c r="Q935" i="8"/>
  <c r="Q864" i="8"/>
  <c r="Q722" i="8"/>
  <c r="Q650" i="8"/>
  <c r="Q579" i="8"/>
  <c r="Q507" i="8"/>
  <c r="Q446" i="8"/>
  <c r="Q236" i="8"/>
  <c r="Q23" i="8"/>
  <c r="Q382" i="8"/>
  <c r="Q309" i="8"/>
  <c r="Q237" i="8"/>
  <c r="Q166" i="8"/>
  <c r="Q95" i="8"/>
  <c r="Q24" i="8"/>
  <c r="Q362" i="8"/>
  <c r="Q289" i="8"/>
  <c r="Q217" i="8"/>
  <c r="Q146" i="8"/>
  <c r="Q75" i="8"/>
  <c r="Q432" i="8"/>
  <c r="Q361" i="8"/>
  <c r="Q288" i="8"/>
  <c r="Q216" i="8"/>
  <c r="Q145" i="8"/>
  <c r="Q74" i="8"/>
  <c r="Q437" i="8"/>
  <c r="Q366" i="8"/>
  <c r="Q293" i="8"/>
  <c r="Q221" i="8"/>
  <c r="Q150" i="8"/>
  <c r="Q79" i="8"/>
  <c r="Q8" i="8"/>
  <c r="F26" i="37" l="1"/>
  <c r="F20" i="37"/>
  <c r="F25" i="37"/>
  <c r="F18" i="37"/>
  <c r="F21" i="37"/>
  <c r="F24" i="37"/>
  <c r="F22" i="37"/>
  <c r="F27" i="37"/>
  <c r="F23" i="37"/>
  <c r="F19" i="37"/>
  <c r="U1754" i="8"/>
  <c r="U5" i="8" s="1"/>
  <c r="F29" i="37" l="1"/>
</calcChain>
</file>

<file path=xl/sharedStrings.xml><?xml version="1.0" encoding="utf-8"?>
<sst xmlns="http://schemas.openxmlformats.org/spreadsheetml/2006/main" count="13465" uniqueCount="1896">
  <si>
    <t>Ausschreibung der Gebäudereinigung</t>
  </si>
  <si>
    <t>Tariflohn</t>
  </si>
  <si>
    <t>Lohngebundene Kosten</t>
  </si>
  <si>
    <t>Soziallöhne</t>
  </si>
  <si>
    <t xml:space="preserve">     Gesetzliche Feiertage</t>
  </si>
  <si>
    <t xml:space="preserve">     Lohnfortzahlung im Krankheitsfall</t>
  </si>
  <si>
    <t xml:space="preserve">     Krankenversicherung</t>
  </si>
  <si>
    <t xml:space="preserve">     Rentenversicherung</t>
  </si>
  <si>
    <t xml:space="preserve">     Arbeitslosenversicherung</t>
  </si>
  <si>
    <t xml:space="preserve">     Pflegeversicherung</t>
  </si>
  <si>
    <t>Schwerbehindertenabgabe</t>
  </si>
  <si>
    <t>Haftpflichtversicherung</t>
  </si>
  <si>
    <t>Zwischensumme
Lohngebundene Kosten</t>
  </si>
  <si>
    <t>Sonstige auftragsbezogene Kosten</t>
  </si>
  <si>
    <t>Reinigungsmittel</t>
  </si>
  <si>
    <t>Maschinen und Geräte</t>
  </si>
  <si>
    <t>Objektleiter-, Vorarbeiterkosten</t>
  </si>
  <si>
    <t>Transport</t>
  </si>
  <si>
    <t>Zwischensumme
Sonstige auftragsbezogene Kosten</t>
  </si>
  <si>
    <t>Unternehmensbezogene Kosten</t>
  </si>
  <si>
    <t>Verwaltung</t>
  </si>
  <si>
    <t>Verbandsbeiträge u. ä.</t>
  </si>
  <si>
    <t>Gewerbesteuer</t>
  </si>
  <si>
    <t>Zwischensumme
Unternehmensbezogene Kosten</t>
  </si>
  <si>
    <t>Selbstkosten</t>
  </si>
  <si>
    <t>Stundenverrechnungssatz</t>
  </si>
  <si>
    <t>Zuschlagsgrund</t>
  </si>
  <si>
    <t>Zuschlag</t>
  </si>
  <si>
    <t>Sonder-SVS</t>
  </si>
  <si>
    <t>lfd. Nr.</t>
  </si>
  <si>
    <t>Reinigungs-
zeit
(h/Jahr)</t>
  </si>
  <si>
    <t>A</t>
  </si>
  <si>
    <t>B</t>
  </si>
  <si>
    <t>A1</t>
  </si>
  <si>
    <t>C5</t>
  </si>
  <si>
    <t>N</t>
  </si>
  <si>
    <t>F5</t>
  </si>
  <si>
    <t>G5</t>
  </si>
  <si>
    <t>D</t>
  </si>
  <si>
    <t>W5</t>
  </si>
  <si>
    <t>W</t>
  </si>
  <si>
    <t>Bemerkung</t>
  </si>
  <si>
    <t>LV-Code</t>
  </si>
  <si>
    <t>Büro</t>
  </si>
  <si>
    <t>keine Reinigung</t>
  </si>
  <si>
    <t>Beschreibung</t>
  </si>
  <si>
    <t>Reinigungs-
intervall</t>
  </si>
  <si>
    <t>Telefon:</t>
  </si>
  <si>
    <t>Telefax:</t>
  </si>
  <si>
    <t>Straße:</t>
  </si>
  <si>
    <t>B5</t>
  </si>
  <si>
    <t>D5</t>
  </si>
  <si>
    <t>E5</t>
  </si>
  <si>
    <t>E</t>
  </si>
  <si>
    <t>E1</t>
  </si>
  <si>
    <t>F</t>
  </si>
  <si>
    <t>F1</t>
  </si>
  <si>
    <t>G</t>
  </si>
  <si>
    <t>H5</t>
  </si>
  <si>
    <t>H</t>
  </si>
  <si>
    <t>H1</t>
  </si>
  <si>
    <t>K5</t>
  </si>
  <si>
    <t>K</t>
  </si>
  <si>
    <t>T1</t>
  </si>
  <si>
    <t>T1m</t>
  </si>
  <si>
    <t>T2j</t>
  </si>
  <si>
    <t>T1j</t>
  </si>
  <si>
    <t xml:space="preserve">     Urlaubsentgelt (bezahlter Urlaub)</t>
  </si>
  <si>
    <t>Gesetzliche Unfallversicherung (BG)</t>
  </si>
  <si>
    <t>U5</t>
  </si>
  <si>
    <t>V1</t>
  </si>
  <si>
    <t>Raumgruppe</t>
  </si>
  <si>
    <t xml:space="preserve">     Tarifliche Arbeitsfreistellung</t>
  </si>
  <si>
    <t xml:space="preserve">     Tarifliches Urlaubsgeld</t>
  </si>
  <si>
    <t xml:space="preserve">     U2-Mutterschaftsaufwendung</t>
  </si>
  <si>
    <t xml:space="preserve">     Pauschale Lohnsteuer</t>
  </si>
  <si>
    <t>Insolvenzabgabe</t>
  </si>
  <si>
    <t>Grundreinigung</t>
  </si>
  <si>
    <t xml:space="preserve">Raum-Bezeichnung </t>
  </si>
  <si>
    <t>SVS zur freien Kalkulation (optional)</t>
  </si>
  <si>
    <t>Leistung</t>
  </si>
  <si>
    <t>Unterhaltsreinigung an Werktagen</t>
  </si>
  <si>
    <t>Unterhaltsreinigung an Sonn- und Feiertagen</t>
  </si>
  <si>
    <t>Glas- und Rahmenreinigung</t>
  </si>
  <si>
    <t>Postleitzahl:</t>
  </si>
  <si>
    <t>Ort:</t>
  </si>
  <si>
    <t>Firma / Bietername:</t>
  </si>
  <si>
    <t>Treppen, Treppenhäuser, Podeste, Aufzüge</t>
  </si>
  <si>
    <t>1 x Jahr</t>
  </si>
  <si>
    <t>1 x Monat</t>
  </si>
  <si>
    <t>1 x Woche</t>
  </si>
  <si>
    <t>2 x Jahr</t>
  </si>
  <si>
    <t>2 x Woche</t>
  </si>
  <si>
    <t>5 x Woche</t>
  </si>
  <si>
    <t>2,5 x Woche</t>
  </si>
  <si>
    <t>Keine Reinigung</t>
  </si>
  <si>
    <t>Objekt</t>
  </si>
  <si>
    <t>J</t>
  </si>
  <si>
    <t>X</t>
  </si>
  <si>
    <t>J2</t>
  </si>
  <si>
    <t>J1</t>
  </si>
  <si>
    <t>O5</t>
  </si>
  <si>
    <t>M5</t>
  </si>
  <si>
    <t>Flure, Gänge, Eingangsbereiche, Windfänge, Garderoben, Foyer, Pausenhallen</t>
  </si>
  <si>
    <t>Bauschlussreinigung</t>
  </si>
  <si>
    <t>Grundreinigung Hart- und elastische Bodenbeläge mit Beschichtung (zweifach)</t>
  </si>
  <si>
    <t>Grundreinigung Hart- und elastische Bodenbeläge mit Beschichtung (dreifach)</t>
  </si>
  <si>
    <t>Teppichgrundreinigung im Kombiverfahren 
(Shampoonierung und Sprühextraktion)</t>
  </si>
  <si>
    <t>Cleanern bzw. trockene Pflegefilmsanierung</t>
  </si>
  <si>
    <t>Etage</t>
  </si>
  <si>
    <t>Trakt</t>
  </si>
  <si>
    <t>Bodenbelag</t>
  </si>
  <si>
    <t>Raumnummer</t>
  </si>
  <si>
    <t>Hinweis</t>
  </si>
  <si>
    <t>Los 1</t>
  </si>
  <si>
    <t>Los 2</t>
  </si>
  <si>
    <t>Los 3</t>
  </si>
  <si>
    <t>ja</t>
  </si>
  <si>
    <t>nein</t>
  </si>
  <si>
    <t>n</t>
  </si>
  <si>
    <t xml:space="preserve">LV Code </t>
  </si>
  <si>
    <t>Los 4</t>
  </si>
  <si>
    <t>Los 5</t>
  </si>
  <si>
    <t>E-Mail</t>
  </si>
  <si>
    <t>Stammdaten</t>
  </si>
  <si>
    <t>Eigenerklärung zur Eignung</t>
  </si>
  <si>
    <t>Hiermit erkläre ich / erklären wir, dass:</t>
  </si>
  <si>
    <t>die Befähigung / Erlaubnis zur Berufsausübung besteht:</t>
  </si>
  <si>
    <t>Seit:</t>
  </si>
  <si>
    <t>Eigenerklärung zu Unternehmenskennzahlen:</t>
  </si>
  <si>
    <t>Derzeit verfügt unsere Firma über folgende Unternehmenskennzahlen:</t>
  </si>
  <si>
    <t>alle Versicherungen gemäß Anlage BVB bestehen:</t>
  </si>
  <si>
    <t>Bis:</t>
  </si>
  <si>
    <t>Aktuelle Anzahl Meister / Facharbeiter:</t>
  </si>
  <si>
    <t>Aktuelle Anzahl Auszubildende:</t>
  </si>
  <si>
    <t>Aktuelle Anzahl Gesamtmitarbeiter:</t>
  </si>
  <si>
    <t>Kunde:</t>
  </si>
  <si>
    <t>Folgende Teilleistungen werden durch Unterauftragnehmer erbracht:</t>
  </si>
  <si>
    <t>Unterauftragnehmer</t>
  </si>
  <si>
    <t>Kalkulation Stundenverrechnungssatz (Anlage SVS)</t>
  </si>
  <si>
    <t>Keine Angaben bedeuten, dass keine Unterauftragnehmer eingesetzt werden.</t>
  </si>
  <si>
    <t>Hinweis: Bitte kalkulieren Sie hier zunächst den Stundenverrechnungssatz. Sie haben die Möglichkeit, Stundenverrechnungssätze für sozialversicherungspflichtig Beschäftigte, für geringfügig Beschäftigte und weitere frei zu kalkulieren (optional). Wenn Sie nur eine Beschäftigungsform (sozialversicherungspflichtig oder fest) einplanen, ist das Ausfüllen der jeweils anderen Spalte nicht zwingend erforderlich. Der Stundenverrechnungssatz sozialversicherungspflichtig Beschäftigte und wird zunächst automatisch in die Einzelraumkalkulation übernommen. Wenn Sie weitere Stundenverrechnungssätze kalkuliert haben (entweder geringfügig Beschäftigte oder frei kalkulierte), sind diese in der Einzelraumkalkulation manuell bei den Räumen einzutragen, in denen sie vorgesehen sind. Der dort automatisch übernommene Stundenverrechnungssatz ist in diesem Fall zu überschreiben. Alle Preise verstehen sich als Nettopreise. Alle orangenen Zellen sind zwingend auszufüllen.</t>
  </si>
  <si>
    <t>Hinweis: Alle orangenen Zellen sind zwingend auszufüllen.</t>
  </si>
  <si>
    <t>Wagnis- und Gewinn auf Selbstkosten</t>
  </si>
  <si>
    <t>Sozial-versicherungspflichtig Beschäftigte</t>
  </si>
  <si>
    <t>Kalkulation Leistungswerte (Anlage RAG)</t>
  </si>
  <si>
    <t>Einzelraumkalkulation (Anlage ERK)</t>
  </si>
  <si>
    <t>Grund-reinigung</t>
  </si>
  <si>
    <t>Selbstreinigung</t>
  </si>
  <si>
    <t>Selbstreinigung nach § 125 GWB vollzogen.</t>
  </si>
  <si>
    <t>Abschluss erfolgt unmittelbar nach Zuschlag.</t>
  </si>
  <si>
    <t>Tatbestand nach GWB</t>
  </si>
  <si>
    <t>Nachweis der Selbstreinigung nach § 125 GWB.</t>
  </si>
  <si>
    <t>Hier sind nur Angaben zu machen, wenn Ausschlussgründe nach § 123 / § 124 GWB vorlagen.</t>
  </si>
  <si>
    <t>Gegebenenfalls separate Anlagen benutzen.</t>
  </si>
  <si>
    <t>Ansprechpartner / Unterzeichner:</t>
  </si>
  <si>
    <t>SVS (EUR)</t>
  </si>
  <si>
    <t>Leistungswert
(qm/h)</t>
  </si>
  <si>
    <t>Minimalwert (qm/h)</t>
  </si>
  <si>
    <t>Maximalwert (qm/h)</t>
  </si>
  <si>
    <t>Reinigungs-
fläche
(qm/Jahr)</t>
  </si>
  <si>
    <t>Netto-
Kosten
(EUR/Jahr)</t>
  </si>
  <si>
    <t>Jahresreinigungsfläche in Quadratmeter pro Jahr:</t>
  </si>
  <si>
    <t>Leistungs-wert (qm/h)</t>
  </si>
  <si>
    <t>Reinigungen pro Jahr</t>
  </si>
  <si>
    <t>Grundfläche (qm)</t>
  </si>
  <si>
    <t>Grund-fläche (qm)</t>
  </si>
  <si>
    <t>Hinweis: Die in der Anlage RAG eingetragenen Leistungswerte und der SVS Sozialversicherungspflichtig Beschäftigten werden automatisch übernommen.  Um raumspezifische Besonderheiten zu berücksichtigen, können Sie alle Werte manuell überschreiben. Alle orangenen Zellen sind zwingend auszufüllen.</t>
  </si>
  <si>
    <t>Hinweis: Die hier eingetragenen Leistungswerte werden automatisch in die Einzelraumkalkulation übernommen. Um Besonderheiten einzelner Räume bei Bodenbelägen, Raumgröße, Lage der Räume o. ä. zu berücksichtigen, können Sie alle Werte in der Einzelraumkalkulation manuell überschreiben. Verbindlich sind nur die Angaben in der Einzelraumkalkulation! Sie sollten auf jeden Fall die Einzelraumkalkulation komplett überprüfen. Alle orangenen Zellen sind zwingend auszufüllen.</t>
  </si>
  <si>
    <t>Regiearbeiten (Anlage REG)</t>
  </si>
  <si>
    <t>Glas- und Rahmenreinigung (zweiseitig)</t>
  </si>
  <si>
    <t>Glasreinigung (zweiseitig)</t>
  </si>
  <si>
    <t>Teppichreinigung Shampoonierung</t>
  </si>
  <si>
    <t>Teppichreinigung Sprühextraktion</t>
  </si>
  <si>
    <t>bis 50qm Fläche</t>
  </si>
  <si>
    <t>ab 50qm Fläche</t>
  </si>
  <si>
    <t>Einzelpreis
(EUR/qm)</t>
  </si>
  <si>
    <t>Einzelpreis
(EUR/h)</t>
  </si>
  <si>
    <t>Stundensatz</t>
  </si>
  <si>
    <t>Hinweis: Kalkulieren Sie die einzelnen Leistungen bitte pro Quadratmeter bzw. mittels eines Stundenpreises. Alle orangenen Zellen sind zwingend auszufüllen.</t>
  </si>
  <si>
    <t>Sortierung</t>
  </si>
  <si>
    <t>Parketteinpflege</t>
  </si>
  <si>
    <t>Maschinelles Nassscheuern (Fliesenboden)</t>
  </si>
  <si>
    <t>Maschinelles Nassscheuern (Fliesenwände)</t>
  </si>
  <si>
    <t>Check SVS</t>
  </si>
  <si>
    <t xml:space="preserve">     Zusatzbeitrag Krankenversicherung</t>
  </si>
  <si>
    <t>Unterauftragnehmer:</t>
  </si>
  <si>
    <t>Anschrift:</t>
  </si>
  <si>
    <t>Leistung / Umfang:</t>
  </si>
  <si>
    <t>nein, es liegen Ausschlussgründe vor</t>
  </si>
  <si>
    <t>Arbeiten an Sonntagen</t>
  </si>
  <si>
    <t>Angebotssumme</t>
  </si>
  <si>
    <t>Reinigung von Wandflächen</t>
  </si>
  <si>
    <t>Referenzerklärung Unterhaltsreinigung (Intervallreinigung)</t>
  </si>
  <si>
    <t>Auftragsvolumen in EUR (netto) pro Jahr:</t>
  </si>
  <si>
    <t>Drei bestehende oder abgeschlossene Referenzen mit vergleichbarem Leistungsumfang. Vergleichbar ist eine Referenz für ein Los, wenn sie in Bezug auf die Jahresreinigungsfläche mindestens 50% der Jahresreinigungsfläche des Loses entspricht. Eine Referenz ist für unterschiedliche Lose gültig:</t>
  </si>
  <si>
    <t>Wir sind ein Kleinstunternehmen, kleines oder mittleres Unternehmen gemäß KMU-Definition der EU:</t>
  </si>
  <si>
    <r>
      <t>ich/wir in den letzten zwei Jahren</t>
    </r>
    <r>
      <rPr>
        <b/>
        <sz val="10"/>
        <rFont val="PT Sans"/>
        <family val="2"/>
      </rPr>
      <t xml:space="preserve"> nicht</t>
    </r>
    <r>
      <rPr>
        <sz val="10"/>
        <rFont val="PT Sans"/>
        <family val="2"/>
      </rPr>
      <t xml:space="preserve"> aufgrund eines Verstoßes gegen Vorschriften, der zu einem Eintrag im Gewerbezentralregister geführt hat, mit einer Freiheitsstrafe von mehr als drei Monaten oder einer Geldstrafe von mehr als 90 Tagessätzen oder einer Geldbuße von mehr als 2.500 Euro belegt worden bin/sind</t>
    </r>
  </si>
  <si>
    <r>
      <rPr>
        <b/>
        <sz val="10"/>
        <rFont val="PT Sans"/>
        <family val="2"/>
      </rPr>
      <t>keine</t>
    </r>
    <r>
      <rPr>
        <sz val="10"/>
        <rFont val="PT Sans"/>
        <family val="2"/>
      </rPr>
      <t xml:space="preserve"> zwingenden Ausschlussgründe nach § 123 GWB vorliegen:</t>
    </r>
  </si>
  <si>
    <t>der Verpflichtung zur Zahlung von Steuern nachgekommen wird:</t>
  </si>
  <si>
    <t>eine Mitgliedschaft bei einer Berufsgenossenschaft besteht:</t>
  </si>
  <si>
    <t>Umkleideräume</t>
  </si>
  <si>
    <r>
      <rPr>
        <b/>
        <sz val="10"/>
        <rFont val="PT Sans"/>
        <family val="2"/>
      </rPr>
      <t>keine</t>
    </r>
    <r>
      <rPr>
        <sz val="10"/>
        <rFont val="PT Sans"/>
        <family val="2"/>
      </rPr>
      <t xml:space="preserve"> fakultativen Ausschlussgründe nach § 124 GWB vorliegen:</t>
    </r>
  </si>
  <si>
    <t>Nettoumsatz 2022:</t>
  </si>
  <si>
    <t>Referenzerklärung Glas- und Rahmenreinigung</t>
  </si>
  <si>
    <r>
      <rPr>
        <i/>
        <sz val="10"/>
        <color theme="1"/>
        <rFont val="PT Sans"/>
        <family val="2"/>
      </rPr>
      <t xml:space="preserve">Hinweis: Die Zuschläge auf die Soziallöhne werde bei der Kranken-, Renten-, Arbeitslosen- und Pflegeversicherung werden automatisch </t>
    </r>
    <r>
      <rPr>
        <i/>
        <sz val="10"/>
        <rFont val="PT Sans"/>
        <family val="2"/>
      </rPr>
      <t>per Formel berücksichtigt und berechnet!</t>
    </r>
  </si>
  <si>
    <r>
      <t xml:space="preserve">Der Anteil der </t>
    </r>
    <r>
      <rPr>
        <b/>
        <sz val="9"/>
        <rFont val="Arial"/>
        <family val="2"/>
      </rPr>
      <t>lohngebunden Kosten beträgt (%):</t>
    </r>
  </si>
  <si>
    <t>Geringfügig Beschäftigte / Beschäftigte in der Gleitzone (optional)</t>
  </si>
  <si>
    <t>Nettoumsatz 2023:</t>
  </si>
  <si>
    <t>Schulgebäude</t>
  </si>
  <si>
    <t>1_OG</t>
  </si>
  <si>
    <t>1.49</t>
  </si>
  <si>
    <t>Flur</t>
  </si>
  <si>
    <t>Spaltplatten</t>
  </si>
  <si>
    <t>x</t>
  </si>
  <si>
    <t>1.50</t>
  </si>
  <si>
    <t>PuMi</t>
  </si>
  <si>
    <t>Keramische Bodenfliesen</t>
  </si>
  <si>
    <t>WC H</t>
  </si>
  <si>
    <t>Betonwerksteinplatten</t>
  </si>
  <si>
    <t>FUR Chemie/Physik</t>
  </si>
  <si>
    <t>PVC</t>
  </si>
  <si>
    <t>Vorbereitung Chemie/Physik</t>
  </si>
  <si>
    <t>Schulleiter</t>
  </si>
  <si>
    <t>Parkett</t>
  </si>
  <si>
    <t>Sekretariat</t>
  </si>
  <si>
    <t>Nadelvlies</t>
  </si>
  <si>
    <t>Lehrerzimmer</t>
  </si>
  <si>
    <t>Koordinator</t>
  </si>
  <si>
    <t>A UR</t>
  </si>
  <si>
    <t>1.90</t>
  </si>
  <si>
    <t>Treppe</t>
  </si>
  <si>
    <t>1.91</t>
  </si>
  <si>
    <t>1.93</t>
  </si>
  <si>
    <t>Aufzug</t>
  </si>
  <si>
    <t>Umkleide</t>
  </si>
  <si>
    <t>1.13</t>
  </si>
  <si>
    <t>Stv. Schulleiter</t>
  </si>
  <si>
    <t>1.14</t>
  </si>
  <si>
    <t>WC Vor</t>
  </si>
  <si>
    <t>1.15</t>
  </si>
  <si>
    <t>1.01</t>
  </si>
  <si>
    <t>Aula</t>
  </si>
  <si>
    <t>1.16</t>
  </si>
  <si>
    <t>Beh.WC</t>
  </si>
  <si>
    <t>1.02</t>
  </si>
  <si>
    <t>1.03</t>
  </si>
  <si>
    <t>1.04</t>
  </si>
  <si>
    <t>1.05</t>
  </si>
  <si>
    <t>1.06</t>
  </si>
  <si>
    <t>1.07</t>
  </si>
  <si>
    <t>1.08</t>
  </si>
  <si>
    <t>1.09</t>
  </si>
  <si>
    <t>1.10</t>
  </si>
  <si>
    <t>1.11</t>
  </si>
  <si>
    <t>1.12</t>
  </si>
  <si>
    <t>1.17</t>
  </si>
  <si>
    <t>1.14.1</t>
  </si>
  <si>
    <t>WC D</t>
  </si>
  <si>
    <t>Beton</t>
  </si>
  <si>
    <t>Gruppenraum</t>
  </si>
  <si>
    <t>Bibliothek</t>
  </si>
  <si>
    <t>FUR Musik</t>
  </si>
  <si>
    <t>Abstell</t>
  </si>
  <si>
    <t>Lager</t>
  </si>
  <si>
    <t>Boden</t>
  </si>
  <si>
    <t>Holzdielen</t>
  </si>
  <si>
    <t>nicht textil</t>
  </si>
  <si>
    <t>2.13</t>
  </si>
  <si>
    <t>2.01</t>
  </si>
  <si>
    <t>2.02</t>
  </si>
  <si>
    <t>Lehrer</t>
  </si>
  <si>
    <t>2.03</t>
  </si>
  <si>
    <t>2.04</t>
  </si>
  <si>
    <t>2.05</t>
  </si>
  <si>
    <t>2.06</t>
  </si>
  <si>
    <t>2.07</t>
  </si>
  <si>
    <t>2.08</t>
  </si>
  <si>
    <t>2.09</t>
  </si>
  <si>
    <t>2.12</t>
  </si>
  <si>
    <t>WC</t>
  </si>
  <si>
    <t>DG</t>
  </si>
  <si>
    <t>Besprechung</t>
  </si>
  <si>
    <t>Beratungslehrer</t>
  </si>
  <si>
    <t>Lehrmittel</t>
  </si>
  <si>
    <t>EG</t>
  </si>
  <si>
    <t>0.01</t>
  </si>
  <si>
    <t>0.02</t>
  </si>
  <si>
    <t>0.03</t>
  </si>
  <si>
    <t>0.04</t>
  </si>
  <si>
    <t>Kiosk</t>
  </si>
  <si>
    <t>0.05</t>
  </si>
  <si>
    <t>0.06</t>
  </si>
  <si>
    <t>0.07</t>
  </si>
  <si>
    <t>0.08</t>
  </si>
  <si>
    <t>0.09</t>
  </si>
  <si>
    <t>0.10</t>
  </si>
  <si>
    <t>0.11</t>
  </si>
  <si>
    <t>0.12</t>
  </si>
  <si>
    <t>0.14</t>
  </si>
  <si>
    <t>0.15</t>
  </si>
  <si>
    <t>Hausmeister</t>
  </si>
  <si>
    <t>0.16</t>
  </si>
  <si>
    <t>Windfang</t>
  </si>
  <si>
    <t>0.17</t>
  </si>
  <si>
    <t>0.18</t>
  </si>
  <si>
    <t>0.19</t>
  </si>
  <si>
    <t>0.20</t>
  </si>
  <si>
    <t>0.50</t>
  </si>
  <si>
    <t>0.50.1</t>
  </si>
  <si>
    <t>0.51</t>
  </si>
  <si>
    <t>0.52</t>
  </si>
  <si>
    <t>0.53</t>
  </si>
  <si>
    <t>0.54</t>
  </si>
  <si>
    <t>Vorbereitung</t>
  </si>
  <si>
    <t>0.55</t>
  </si>
  <si>
    <t>0.56</t>
  </si>
  <si>
    <t>0.57</t>
  </si>
  <si>
    <t>Computer</t>
  </si>
  <si>
    <t>0.58</t>
  </si>
  <si>
    <t>EDV-Verteilung</t>
  </si>
  <si>
    <t>0.59</t>
  </si>
  <si>
    <t>0.60</t>
  </si>
  <si>
    <t>0.61</t>
  </si>
  <si>
    <t>0.62</t>
  </si>
  <si>
    <t>0.63</t>
  </si>
  <si>
    <t>0.64</t>
  </si>
  <si>
    <t>0.65</t>
  </si>
  <si>
    <t>Betonwerksteinplatten, Spaltplatten</t>
  </si>
  <si>
    <t>0.66</t>
  </si>
  <si>
    <t>0.67</t>
  </si>
  <si>
    <t>0.68</t>
  </si>
  <si>
    <t>0.69</t>
  </si>
  <si>
    <t>Fliesen</t>
  </si>
  <si>
    <t>0.71</t>
  </si>
  <si>
    <t>0.72</t>
  </si>
  <si>
    <t>0.90</t>
  </si>
  <si>
    <t>0.91</t>
  </si>
  <si>
    <t>0.92</t>
  </si>
  <si>
    <t>UG</t>
  </si>
  <si>
    <t>HA EVU</t>
  </si>
  <si>
    <t>HA</t>
  </si>
  <si>
    <t>Lüftung</t>
  </si>
  <si>
    <t>Archiv</t>
  </si>
  <si>
    <t>Keller</t>
  </si>
  <si>
    <t>Werkstatt</t>
  </si>
  <si>
    <t>Heizung</t>
  </si>
  <si>
    <t>Material</t>
  </si>
  <si>
    <t>FUR Werken/Technik</t>
  </si>
  <si>
    <t>FUR Kunst</t>
  </si>
  <si>
    <t>Spaltplatten, Beton</t>
  </si>
  <si>
    <t>Linoleum</t>
  </si>
  <si>
    <t>T1J</t>
  </si>
  <si>
    <t>Küche</t>
  </si>
  <si>
    <t>0.80</t>
  </si>
  <si>
    <t>Mensa</t>
  </si>
  <si>
    <t>Kunstharzbelag</t>
  </si>
  <si>
    <t>Ausgabe</t>
  </si>
  <si>
    <t>Pflastersteine</t>
  </si>
  <si>
    <t>Spülküche</t>
  </si>
  <si>
    <t>Aufenthalt</t>
  </si>
  <si>
    <t>0.81</t>
  </si>
  <si>
    <t>Mobile Raumzellen II</t>
  </si>
  <si>
    <t>Teppich</t>
  </si>
  <si>
    <t>Regie</t>
  </si>
  <si>
    <t>0.82</t>
  </si>
  <si>
    <t>-1.01</t>
  </si>
  <si>
    <t>-1.02</t>
  </si>
  <si>
    <t>-1.03</t>
  </si>
  <si>
    <t>-1.04</t>
  </si>
  <si>
    <t>1.F.1</t>
  </si>
  <si>
    <t>1.F.3</t>
  </si>
  <si>
    <t>1.F.4</t>
  </si>
  <si>
    <t>1.F.6</t>
  </si>
  <si>
    <t>1.F.7</t>
  </si>
  <si>
    <t>1.T.1</t>
  </si>
  <si>
    <t>1.T.2</t>
  </si>
  <si>
    <t>1.T.3</t>
  </si>
  <si>
    <t>1.T.4</t>
  </si>
  <si>
    <t>Bücherei</t>
  </si>
  <si>
    <t>Estrich</t>
  </si>
  <si>
    <t>Maschinen</t>
  </si>
  <si>
    <t>0.F.1</t>
  </si>
  <si>
    <t>Halle</t>
  </si>
  <si>
    <t>0.F.2</t>
  </si>
  <si>
    <t>0.F.3</t>
  </si>
  <si>
    <t>0.F.4</t>
  </si>
  <si>
    <t>0.F.4.1</t>
  </si>
  <si>
    <t>0.F.5</t>
  </si>
  <si>
    <t>0.F.5.1</t>
  </si>
  <si>
    <t>0.F.6</t>
  </si>
  <si>
    <t>0.F.7</t>
  </si>
  <si>
    <t>0.F.8</t>
  </si>
  <si>
    <t>0.F.9</t>
  </si>
  <si>
    <t>0.T.1</t>
  </si>
  <si>
    <t>0.T.2</t>
  </si>
  <si>
    <t>Spanplatte</t>
  </si>
  <si>
    <t>0.T.5</t>
  </si>
  <si>
    <t>R.01</t>
  </si>
  <si>
    <t>R.02</t>
  </si>
  <si>
    <t>R.03</t>
  </si>
  <si>
    <t>R.04</t>
  </si>
  <si>
    <t>R.05</t>
  </si>
  <si>
    <t>R.06</t>
  </si>
  <si>
    <t>R.07</t>
  </si>
  <si>
    <t>R.09</t>
  </si>
  <si>
    <t>R.14</t>
  </si>
  <si>
    <t>R.15</t>
  </si>
  <si>
    <t>R.18</t>
  </si>
  <si>
    <t>Erste-Hilfe-Raum</t>
  </si>
  <si>
    <t>R.19</t>
  </si>
  <si>
    <t>R.20</t>
  </si>
  <si>
    <t>R.24</t>
  </si>
  <si>
    <t>R.25</t>
  </si>
  <si>
    <t>R.26</t>
  </si>
  <si>
    <t>R.27</t>
  </si>
  <si>
    <t>R.28</t>
  </si>
  <si>
    <t>R.30</t>
  </si>
  <si>
    <t>R.31</t>
  </si>
  <si>
    <t>R.32</t>
  </si>
  <si>
    <t>R.34</t>
  </si>
  <si>
    <t>Teeküche</t>
  </si>
  <si>
    <t>Verkauf</t>
  </si>
  <si>
    <t>Bühne</t>
  </si>
  <si>
    <t>Lehrküche</t>
  </si>
  <si>
    <t>Übung</t>
  </si>
  <si>
    <t>FUR BIO</t>
  </si>
  <si>
    <t>Technik</t>
  </si>
  <si>
    <t>Gumminoppenbelag</t>
  </si>
  <si>
    <t>Lager Hausmeister</t>
  </si>
  <si>
    <t>0.31</t>
  </si>
  <si>
    <t>-1.F.1</t>
  </si>
  <si>
    <t>-1.T.1</t>
  </si>
  <si>
    <t>-1.T.3</t>
  </si>
  <si>
    <t>-1.T.5</t>
  </si>
  <si>
    <t>Sporthalle</t>
  </si>
  <si>
    <t>Geräteraum</t>
  </si>
  <si>
    <t>T2J</t>
  </si>
  <si>
    <t>Dusche</t>
  </si>
  <si>
    <t>WC Lehrer</t>
  </si>
  <si>
    <t>WC barrierefrei</t>
  </si>
  <si>
    <t>Garderobe</t>
  </si>
  <si>
    <t>Foyer</t>
  </si>
  <si>
    <t>WC Vorraum</t>
  </si>
  <si>
    <t>1.OG</t>
  </si>
  <si>
    <t>Tribüne</t>
  </si>
  <si>
    <t>WC H Vorraum</t>
  </si>
  <si>
    <t>WC D Vorraum</t>
  </si>
  <si>
    <t>Gymnasik</t>
  </si>
  <si>
    <t>Sporthalle II</t>
  </si>
  <si>
    <t>Waschen</t>
  </si>
  <si>
    <t>Geräte</t>
  </si>
  <si>
    <t>0.13</t>
  </si>
  <si>
    <t>0.81.1</t>
  </si>
  <si>
    <t>Pumpstation</t>
  </si>
  <si>
    <t>-1.12</t>
  </si>
  <si>
    <t>-1.13</t>
  </si>
  <si>
    <t>-1.14</t>
  </si>
  <si>
    <t>-1.16</t>
  </si>
  <si>
    <t>-1.17</t>
  </si>
  <si>
    <t>-1.18</t>
  </si>
  <si>
    <t>-1.19</t>
  </si>
  <si>
    <t>-1.20</t>
  </si>
  <si>
    <t>-1.22</t>
  </si>
  <si>
    <t>1.F.2</t>
  </si>
  <si>
    <t>Schulsozialarbeit</t>
  </si>
  <si>
    <t>2.F.1</t>
  </si>
  <si>
    <t>2.F.2</t>
  </si>
  <si>
    <t>2.T.1</t>
  </si>
  <si>
    <t>Serverraum</t>
  </si>
  <si>
    <t>Ganztagsbereich</t>
  </si>
  <si>
    <t>Theorie/Speise</t>
  </si>
  <si>
    <t>Vorrat</t>
  </si>
  <si>
    <t>Nadelvlies, PVC</t>
  </si>
  <si>
    <t>1.80</t>
  </si>
  <si>
    <t>Reinigung am 1. Reinigungstag der Woche</t>
  </si>
  <si>
    <t>0.21</t>
  </si>
  <si>
    <t>0.22</t>
  </si>
  <si>
    <t>0.23</t>
  </si>
  <si>
    <t>0.24</t>
  </si>
  <si>
    <t>0.25</t>
  </si>
  <si>
    <t>0.26</t>
  </si>
  <si>
    <t>0.27</t>
  </si>
  <si>
    <t>0.28</t>
  </si>
  <si>
    <t>0.29</t>
  </si>
  <si>
    <t>0.30</t>
  </si>
  <si>
    <t>0.32</t>
  </si>
  <si>
    <t>0.33</t>
  </si>
  <si>
    <t>0.34</t>
  </si>
  <si>
    <t>0.35</t>
  </si>
  <si>
    <t>0.36</t>
  </si>
  <si>
    <t>0.37</t>
  </si>
  <si>
    <t>0.38</t>
  </si>
  <si>
    <t>0.39</t>
  </si>
  <si>
    <t>0.40</t>
  </si>
  <si>
    <t>Hauptgebäude</t>
  </si>
  <si>
    <t xml:space="preserve">WC </t>
  </si>
  <si>
    <t>1.T.5</t>
  </si>
  <si>
    <t>Werkstein</t>
  </si>
  <si>
    <t>1.T.6</t>
  </si>
  <si>
    <t>FUR Bio</t>
  </si>
  <si>
    <t>PUR</t>
  </si>
  <si>
    <t>FUR Physik</t>
  </si>
  <si>
    <t>R.11</t>
  </si>
  <si>
    <t>R.12</t>
  </si>
  <si>
    <t>R.14.1</t>
  </si>
  <si>
    <t>R.16</t>
  </si>
  <si>
    <t>R.21</t>
  </si>
  <si>
    <t>R.22</t>
  </si>
  <si>
    <t>R.23</t>
  </si>
  <si>
    <t xml:space="preserve">Lager </t>
  </si>
  <si>
    <t>0.A.1</t>
  </si>
  <si>
    <t>Fliesen, PVC</t>
  </si>
  <si>
    <t>0.S.1</t>
  </si>
  <si>
    <t>0.S.2</t>
  </si>
  <si>
    <t>Betonwerksteinplatten, Steinbodenfliesen</t>
  </si>
  <si>
    <t>0.T.6</t>
  </si>
  <si>
    <t>R.1</t>
  </si>
  <si>
    <t>R.2</t>
  </si>
  <si>
    <t>R.3</t>
  </si>
  <si>
    <t>R.4</t>
  </si>
  <si>
    <t>R.5</t>
  </si>
  <si>
    <t>R.6</t>
  </si>
  <si>
    <t>R.7</t>
  </si>
  <si>
    <t>R.8</t>
  </si>
  <si>
    <t>R.9</t>
  </si>
  <si>
    <t>FUR Chemie</t>
  </si>
  <si>
    <t xml:space="preserve">Schulgebäude </t>
  </si>
  <si>
    <t>2.T.2</t>
  </si>
  <si>
    <t>AUR</t>
  </si>
  <si>
    <t>Betonwerksteinplatten, PVC</t>
  </si>
  <si>
    <t>Steinbodenfliesen</t>
  </si>
  <si>
    <t>0.S.10</t>
  </si>
  <si>
    <t>0.S.11</t>
  </si>
  <si>
    <t>0.S.12</t>
  </si>
  <si>
    <t>0.S.13</t>
  </si>
  <si>
    <t>0.S.14</t>
  </si>
  <si>
    <t>0.S.15</t>
  </si>
  <si>
    <t>Inklusionsraum</t>
  </si>
  <si>
    <t>W_0.01</t>
  </si>
  <si>
    <t>W_0.02</t>
  </si>
  <si>
    <t>W_0.04</t>
  </si>
  <si>
    <t>Bad</t>
  </si>
  <si>
    <t>W_0.05</t>
  </si>
  <si>
    <t>W_0.06</t>
  </si>
  <si>
    <t>W_0.07</t>
  </si>
  <si>
    <t>W_0.80</t>
  </si>
  <si>
    <t>W_0.81</t>
  </si>
  <si>
    <t>Personal</t>
  </si>
  <si>
    <t>R.08</t>
  </si>
  <si>
    <t>R.10</t>
  </si>
  <si>
    <t>0.05.1</t>
  </si>
  <si>
    <t>Linoleum Boden 2020</t>
  </si>
  <si>
    <t>0.41</t>
  </si>
  <si>
    <t>0.42</t>
  </si>
  <si>
    <t>0.43</t>
  </si>
  <si>
    <t>0.44</t>
  </si>
  <si>
    <t>0.45</t>
  </si>
  <si>
    <t>Garage</t>
  </si>
  <si>
    <t>0.46</t>
  </si>
  <si>
    <t>0.47</t>
  </si>
  <si>
    <t>0.48</t>
  </si>
  <si>
    <t>0.49</t>
  </si>
  <si>
    <t>0.83</t>
  </si>
  <si>
    <t>Laminat</t>
  </si>
  <si>
    <t>Betonwerkstein</t>
  </si>
  <si>
    <t>0.02.1</t>
  </si>
  <si>
    <t>0.T.2.1</t>
  </si>
  <si>
    <t>Steinboden</t>
  </si>
  <si>
    <t>P5</t>
  </si>
  <si>
    <t>2.OG</t>
  </si>
  <si>
    <t>Holz</t>
  </si>
  <si>
    <t>FUR Textil</t>
  </si>
  <si>
    <t>Vorbereitung BIO</t>
  </si>
  <si>
    <t>0.F.10</t>
  </si>
  <si>
    <t>0.F.3.1</t>
  </si>
  <si>
    <t>Medien</t>
  </si>
  <si>
    <t>Elternsprechzimmer</t>
  </si>
  <si>
    <t>0.87</t>
  </si>
  <si>
    <t>Container</t>
  </si>
  <si>
    <t>Kopierraum</t>
  </si>
  <si>
    <t>Konrektor</t>
  </si>
  <si>
    <t>Pumi</t>
  </si>
  <si>
    <t>Betreuung</t>
  </si>
  <si>
    <t>WC Mädchen</t>
  </si>
  <si>
    <t>WC Lehrer D</t>
  </si>
  <si>
    <t>WC Jungen</t>
  </si>
  <si>
    <t>Differenzierung</t>
  </si>
  <si>
    <t>Lerninsel</t>
  </si>
  <si>
    <t>WC Damen</t>
  </si>
  <si>
    <t>WC Herren</t>
  </si>
  <si>
    <t>1.81</t>
  </si>
  <si>
    <t>1.82</t>
  </si>
  <si>
    <t>1.83</t>
  </si>
  <si>
    <t>1.84</t>
  </si>
  <si>
    <t>1.01.1</t>
  </si>
  <si>
    <t>Kopierer</t>
  </si>
  <si>
    <t>0.84</t>
  </si>
  <si>
    <t>SiBel</t>
  </si>
  <si>
    <t>BMA</t>
  </si>
  <si>
    <t>1.18</t>
  </si>
  <si>
    <t>1.19</t>
  </si>
  <si>
    <t>1.20</t>
  </si>
  <si>
    <t>1.21</t>
  </si>
  <si>
    <t>1.22</t>
  </si>
  <si>
    <t>1.94</t>
  </si>
  <si>
    <t>-1.15</t>
  </si>
  <si>
    <t>-1.23</t>
  </si>
  <si>
    <t>-1.24</t>
  </si>
  <si>
    <t>-1.25</t>
  </si>
  <si>
    <t>-1.26</t>
  </si>
  <si>
    <t>-1.27</t>
  </si>
  <si>
    <t>-1.28</t>
  </si>
  <si>
    <t>-1.29</t>
  </si>
  <si>
    <t>-1.30</t>
  </si>
  <si>
    <t>2.14</t>
  </si>
  <si>
    <t>Wickeln</t>
  </si>
  <si>
    <t>1.12.1</t>
  </si>
  <si>
    <t>Schlafen</t>
  </si>
  <si>
    <t>Wäsche</t>
  </si>
  <si>
    <t>Filzteppich</t>
  </si>
  <si>
    <t>FUR</t>
  </si>
  <si>
    <t>1.30</t>
  </si>
  <si>
    <t>1.32</t>
  </si>
  <si>
    <t>1.33</t>
  </si>
  <si>
    <t>1.34</t>
  </si>
  <si>
    <t>1.35</t>
  </si>
  <si>
    <t>1.36</t>
  </si>
  <si>
    <t>1.37</t>
  </si>
  <si>
    <t>1.38</t>
  </si>
  <si>
    <t>1.39</t>
  </si>
  <si>
    <t>1.40</t>
  </si>
  <si>
    <t>1.41</t>
  </si>
  <si>
    <t>1.42</t>
  </si>
  <si>
    <t>1.85</t>
  </si>
  <si>
    <t>2.15</t>
  </si>
  <si>
    <t>2.16</t>
  </si>
  <si>
    <t>2.17</t>
  </si>
  <si>
    <t>2.18</t>
  </si>
  <si>
    <t>2.19</t>
  </si>
  <si>
    <t>1.23</t>
  </si>
  <si>
    <t>1.24</t>
  </si>
  <si>
    <t>1.25</t>
  </si>
  <si>
    <t>1.26</t>
  </si>
  <si>
    <t>1.27</t>
  </si>
  <si>
    <t>1.28</t>
  </si>
  <si>
    <t>1.29</t>
  </si>
  <si>
    <t>Beh.WC H</t>
  </si>
  <si>
    <t>Beh.WC D</t>
  </si>
  <si>
    <t>Lehrmittel Kunst</t>
  </si>
  <si>
    <t>OG</t>
  </si>
  <si>
    <t>WC Lehrer Damen</t>
  </si>
  <si>
    <t>WC Lehrer Herren</t>
  </si>
  <si>
    <t>Sammlung</t>
  </si>
  <si>
    <t>Landkreis Celle</t>
  </si>
  <si>
    <t>13_01_Käthe-Kollwitz-Schule</t>
  </si>
  <si>
    <t>Medien + Material</t>
  </si>
  <si>
    <t>Verteiler</t>
  </si>
  <si>
    <t>1.08.1</t>
  </si>
  <si>
    <t>Differnzierung</t>
  </si>
  <si>
    <t>1.13.1</t>
  </si>
  <si>
    <t>Differnzierungsraum</t>
  </si>
  <si>
    <t>Chill/Reflektionsraum</t>
  </si>
  <si>
    <t>0.04K</t>
  </si>
  <si>
    <t>0.06K</t>
  </si>
  <si>
    <t>Differnez</t>
  </si>
  <si>
    <t>0.09K</t>
  </si>
  <si>
    <t>0.10K</t>
  </si>
  <si>
    <t>FUR Naturwissenschaften</t>
  </si>
  <si>
    <t>Therapie</t>
  </si>
  <si>
    <t>0.19.1</t>
  </si>
  <si>
    <t>Logopädie</t>
  </si>
  <si>
    <t>0.19a</t>
  </si>
  <si>
    <t>0.24K</t>
  </si>
  <si>
    <t>0.29.1</t>
  </si>
  <si>
    <t>Pflegeraum</t>
  </si>
  <si>
    <t/>
  </si>
  <si>
    <t>0.S.03</t>
  </si>
  <si>
    <t>0.S.04</t>
  </si>
  <si>
    <t>0.S.05</t>
  </si>
  <si>
    <t>0.S.06</t>
  </si>
  <si>
    <t>0.S.07</t>
  </si>
  <si>
    <t>0.S.08</t>
  </si>
  <si>
    <t>0.S.09</t>
  </si>
  <si>
    <t>13_02_Anne-Frank-Schule ObS Bergen</t>
  </si>
  <si>
    <t>N.101</t>
  </si>
  <si>
    <t>N.102</t>
  </si>
  <si>
    <t>N.103</t>
  </si>
  <si>
    <t>N.104</t>
  </si>
  <si>
    <t>Sammlung Chemie</t>
  </si>
  <si>
    <t>N.105</t>
  </si>
  <si>
    <t>N.106</t>
  </si>
  <si>
    <t>Sammlung Chemie/Bio</t>
  </si>
  <si>
    <t>N.107</t>
  </si>
  <si>
    <t>N.108</t>
  </si>
  <si>
    <t>V.101</t>
  </si>
  <si>
    <t>V.102</t>
  </si>
  <si>
    <t>V,103</t>
  </si>
  <si>
    <t>A.101</t>
  </si>
  <si>
    <t>A.102</t>
  </si>
  <si>
    <t>A.103</t>
  </si>
  <si>
    <t>A.104</t>
  </si>
  <si>
    <t xml:space="preserve">PVC </t>
  </si>
  <si>
    <t>A.105</t>
  </si>
  <si>
    <t>A.106</t>
  </si>
  <si>
    <t>A.107</t>
  </si>
  <si>
    <t>Treppenraum</t>
  </si>
  <si>
    <t>X.1.T.2</t>
  </si>
  <si>
    <t>1.95</t>
  </si>
  <si>
    <t>N.201</t>
  </si>
  <si>
    <t>N.201.1</t>
  </si>
  <si>
    <t>N.202</t>
  </si>
  <si>
    <t>Mensa / Aufenthalt</t>
  </si>
  <si>
    <t>Parkett, Fliesen</t>
  </si>
  <si>
    <t>N.202.1</t>
  </si>
  <si>
    <t>Terrasse</t>
  </si>
  <si>
    <t>N.203</t>
  </si>
  <si>
    <t>N.204</t>
  </si>
  <si>
    <t>N.205</t>
  </si>
  <si>
    <t>N.205.1</t>
  </si>
  <si>
    <t>N.206</t>
  </si>
  <si>
    <t>N.207</t>
  </si>
  <si>
    <t>N.208</t>
  </si>
  <si>
    <t>N.209</t>
  </si>
  <si>
    <t>N.209.1</t>
  </si>
  <si>
    <t>N.202.2</t>
  </si>
  <si>
    <t>N.210</t>
  </si>
  <si>
    <t>N.213</t>
  </si>
  <si>
    <t>N.211</t>
  </si>
  <si>
    <t>N.212</t>
  </si>
  <si>
    <t>N.214</t>
  </si>
  <si>
    <t>N.214.1</t>
  </si>
  <si>
    <t>N.001</t>
  </si>
  <si>
    <t>N.002</t>
  </si>
  <si>
    <t>N.003</t>
  </si>
  <si>
    <t>N.004</t>
  </si>
  <si>
    <t>N.005</t>
  </si>
  <si>
    <t>N.006</t>
  </si>
  <si>
    <t>N.007</t>
  </si>
  <si>
    <t>N.008</t>
  </si>
  <si>
    <t>N.008.1</t>
  </si>
  <si>
    <t>N.0009</t>
  </si>
  <si>
    <t>N.009.1</t>
  </si>
  <si>
    <t>N.0.10</t>
  </si>
  <si>
    <t>N.010.1</t>
  </si>
  <si>
    <t>N.011</t>
  </si>
  <si>
    <t>N.012</t>
  </si>
  <si>
    <t>N.012.1</t>
  </si>
  <si>
    <t>N.013</t>
  </si>
  <si>
    <t>N.014</t>
  </si>
  <si>
    <t>A.001</t>
  </si>
  <si>
    <t>A.002</t>
  </si>
  <si>
    <t>A.003</t>
  </si>
  <si>
    <t>A.004</t>
  </si>
  <si>
    <t>A.005</t>
  </si>
  <si>
    <t>A.006</t>
  </si>
  <si>
    <t>A.006.1</t>
  </si>
  <si>
    <t>A.006.2</t>
  </si>
  <si>
    <t>A.006.3</t>
  </si>
  <si>
    <t>A.007</t>
  </si>
  <si>
    <t>A.008</t>
  </si>
  <si>
    <t>A.009</t>
  </si>
  <si>
    <t>A.010</t>
  </si>
  <si>
    <t>A.011</t>
  </si>
  <si>
    <t>V.001</t>
  </si>
  <si>
    <t>V.001.1</t>
  </si>
  <si>
    <t>V.002</t>
  </si>
  <si>
    <t>V.002.1</t>
  </si>
  <si>
    <t>V.003</t>
  </si>
  <si>
    <t>V.004</t>
  </si>
  <si>
    <t>V.003.1</t>
  </si>
  <si>
    <t>V.005</t>
  </si>
  <si>
    <t>V.006</t>
  </si>
  <si>
    <t>V.008</t>
  </si>
  <si>
    <t>V.007</t>
  </si>
  <si>
    <t>O.F-1</t>
  </si>
  <si>
    <t>O.F.2</t>
  </si>
  <si>
    <t>O.F.3</t>
  </si>
  <si>
    <t>O.F.6</t>
  </si>
  <si>
    <t>O.F.5</t>
  </si>
  <si>
    <t>O.F.4</t>
  </si>
  <si>
    <t>O.F.7</t>
  </si>
  <si>
    <t>O.F.8</t>
  </si>
  <si>
    <t>Pausenhalle</t>
  </si>
  <si>
    <t>O.T.1</t>
  </si>
  <si>
    <t>O.T.2</t>
  </si>
  <si>
    <t>X.O.T.2</t>
  </si>
  <si>
    <t>O.T.5</t>
  </si>
  <si>
    <t>O.T.3</t>
  </si>
  <si>
    <t>O.T.4</t>
  </si>
  <si>
    <t>A,-101</t>
  </si>
  <si>
    <t>A.-102</t>
  </si>
  <si>
    <t>A.-103</t>
  </si>
  <si>
    <t>A.-104</t>
  </si>
  <si>
    <t>A-1.F.2</t>
  </si>
  <si>
    <t>A.-105</t>
  </si>
  <si>
    <t>A.-106</t>
  </si>
  <si>
    <t>A.-107</t>
  </si>
  <si>
    <t>V.-101</t>
  </si>
  <si>
    <t>V.-102</t>
  </si>
  <si>
    <t>Spaltplatten, PVC</t>
  </si>
  <si>
    <t>-1.94</t>
  </si>
  <si>
    <t>Schulgebäude / Erweiterung</t>
  </si>
  <si>
    <t>O.T.6</t>
  </si>
  <si>
    <t>Treppenhaus</t>
  </si>
  <si>
    <t>X.O.T.6</t>
  </si>
  <si>
    <t>E.007</t>
  </si>
  <si>
    <t>SiBE</t>
  </si>
  <si>
    <t>E.008</t>
  </si>
  <si>
    <t>Maschinenraum</t>
  </si>
  <si>
    <t>Kautschuk</t>
  </si>
  <si>
    <t>E.009</t>
  </si>
  <si>
    <t>Werken</t>
  </si>
  <si>
    <t>E.010</t>
  </si>
  <si>
    <t>E.011</t>
  </si>
  <si>
    <t>WC unisex</t>
  </si>
  <si>
    <t>E.012</t>
  </si>
  <si>
    <t>E.013</t>
  </si>
  <si>
    <t>O.F.9</t>
  </si>
  <si>
    <t>E.014</t>
  </si>
  <si>
    <t>Ganztagsraum</t>
  </si>
  <si>
    <t>E.015</t>
  </si>
  <si>
    <t>E.016</t>
  </si>
  <si>
    <t>E.001</t>
  </si>
  <si>
    <t>E.002</t>
  </si>
  <si>
    <t>E.002.1</t>
  </si>
  <si>
    <t xml:space="preserve">WC H </t>
  </si>
  <si>
    <t>E.003.1</t>
  </si>
  <si>
    <t>E.003</t>
  </si>
  <si>
    <t xml:space="preserve">WC D </t>
  </si>
  <si>
    <t>E.004</t>
  </si>
  <si>
    <t>E.005</t>
  </si>
  <si>
    <t>E.006</t>
  </si>
  <si>
    <t>O.F.10</t>
  </si>
  <si>
    <t>O.F.0</t>
  </si>
  <si>
    <t>X.O.T.7</t>
  </si>
  <si>
    <t>E.107</t>
  </si>
  <si>
    <t>E.108</t>
  </si>
  <si>
    <t>E.109</t>
  </si>
  <si>
    <t>E.110</t>
  </si>
  <si>
    <t>E.111</t>
  </si>
  <si>
    <t>E.103</t>
  </si>
  <si>
    <t>E.102</t>
  </si>
  <si>
    <t>E.101</t>
  </si>
  <si>
    <t>E.104.1</t>
  </si>
  <si>
    <t>E.104.2</t>
  </si>
  <si>
    <t>E.104</t>
  </si>
  <si>
    <t>Pausenraum Lehrer</t>
  </si>
  <si>
    <t>Nadelfilz</t>
  </si>
  <si>
    <t>E.105</t>
  </si>
  <si>
    <t>E.106</t>
  </si>
  <si>
    <t>S1.80</t>
  </si>
  <si>
    <t>S1.90</t>
  </si>
  <si>
    <t>S1.01</t>
  </si>
  <si>
    <t>S1.02</t>
  </si>
  <si>
    <t>S0.01</t>
  </si>
  <si>
    <t>S0.02</t>
  </si>
  <si>
    <t>S0.03</t>
  </si>
  <si>
    <t>S0.04</t>
  </si>
  <si>
    <t>S0.05</t>
  </si>
  <si>
    <t>S0.06</t>
  </si>
  <si>
    <t>S0.07</t>
  </si>
  <si>
    <t>S0.08</t>
  </si>
  <si>
    <t>S0.09</t>
  </si>
  <si>
    <t>S0.10</t>
  </si>
  <si>
    <t>S0.11</t>
  </si>
  <si>
    <t>S0.12</t>
  </si>
  <si>
    <t>S0.13</t>
  </si>
  <si>
    <t>S0.14</t>
  </si>
  <si>
    <t>S0.81</t>
  </si>
  <si>
    <t>S0.82</t>
  </si>
  <si>
    <t>S0.83</t>
  </si>
  <si>
    <t>S0.84</t>
  </si>
  <si>
    <t>S-1.01</t>
  </si>
  <si>
    <t>S-1.02</t>
  </si>
  <si>
    <t>S-1.03</t>
  </si>
  <si>
    <t>Werken Maschinen</t>
  </si>
  <si>
    <t>S-1.04</t>
  </si>
  <si>
    <t>S-1.04.1</t>
  </si>
  <si>
    <t>S-1.05</t>
  </si>
  <si>
    <t>S-1.05.1</t>
  </si>
  <si>
    <t>S-1.06</t>
  </si>
  <si>
    <t>S-1.07</t>
  </si>
  <si>
    <t>S-1.07.1</t>
  </si>
  <si>
    <t>S-1.08</t>
  </si>
  <si>
    <t>S-1.09</t>
  </si>
  <si>
    <t>Anschluss Wasser</t>
  </si>
  <si>
    <t>S-1.10</t>
  </si>
  <si>
    <t>S-1.11</t>
  </si>
  <si>
    <t>S-1.12</t>
  </si>
  <si>
    <t>S-1.13</t>
  </si>
  <si>
    <t>S-1.14</t>
  </si>
  <si>
    <t>S-1.80</t>
  </si>
  <si>
    <t>S-1.81</t>
  </si>
  <si>
    <t>S-1.82</t>
  </si>
  <si>
    <t>39_01_Schulanlage Hambühren</t>
  </si>
  <si>
    <t>Schulgebäude  I</t>
  </si>
  <si>
    <t>R.18.1</t>
  </si>
  <si>
    <t>R.18.2</t>
  </si>
  <si>
    <t>R.19.1</t>
  </si>
  <si>
    <t>Schulleitung</t>
  </si>
  <si>
    <t xml:space="preserve"> Garderobe/Flur/Kopierer</t>
  </si>
  <si>
    <t>R.24.1</t>
  </si>
  <si>
    <t>Sanitär/Waschbecken</t>
  </si>
  <si>
    <t>R.24.2</t>
  </si>
  <si>
    <t xml:space="preserve"> Lager/Server</t>
  </si>
  <si>
    <t>R.25.1</t>
  </si>
  <si>
    <t xml:space="preserve"> Teeküche</t>
  </si>
  <si>
    <t>R.6.1</t>
  </si>
  <si>
    <t xml:space="preserve"> Abstell/Server</t>
  </si>
  <si>
    <t>R.04.1</t>
  </si>
  <si>
    <t xml:space="preserve"> Windfang</t>
  </si>
  <si>
    <t xml:space="preserve"> Flur</t>
  </si>
  <si>
    <t xml:space="preserve">Vorbereitung </t>
  </si>
  <si>
    <t>Vorbereitung Bio/Physik</t>
  </si>
  <si>
    <t xml:space="preserve">FUR BIO / Physik </t>
  </si>
  <si>
    <t>R.5.1</t>
  </si>
  <si>
    <t>Kopierraum/Durchgang</t>
  </si>
  <si>
    <t>R.5.2</t>
  </si>
  <si>
    <t>Flur/Garderobe</t>
  </si>
  <si>
    <t>FUR  Bio/Physik</t>
  </si>
  <si>
    <t>R.11.1</t>
  </si>
  <si>
    <t>R.11.2</t>
  </si>
  <si>
    <t>R.11.3</t>
  </si>
  <si>
    <t>R.13</t>
  </si>
  <si>
    <t>Lager Aula</t>
  </si>
  <si>
    <t>R.17</t>
  </si>
  <si>
    <t>R.17.1</t>
  </si>
  <si>
    <t>R.30.1</t>
  </si>
  <si>
    <t>R.30.2</t>
  </si>
  <si>
    <t>R.30.3</t>
  </si>
  <si>
    <t>Physik / Chemie</t>
  </si>
  <si>
    <t>R.31.1.</t>
  </si>
  <si>
    <t>R.32.1</t>
  </si>
  <si>
    <t>Lager Kopierer</t>
  </si>
  <si>
    <t>R.33</t>
  </si>
  <si>
    <t>Kind</t>
  </si>
  <si>
    <t>W_0.08</t>
  </si>
  <si>
    <t>W_0.09</t>
  </si>
  <si>
    <t>W_0.10</t>
  </si>
  <si>
    <t>W_0.11</t>
  </si>
  <si>
    <t>W_0.82</t>
  </si>
  <si>
    <t>Westkreisgymnasium Hölty Gebäude II</t>
  </si>
  <si>
    <t>G.01</t>
  </si>
  <si>
    <t>R.010</t>
  </si>
  <si>
    <t>R.011</t>
  </si>
  <si>
    <t>R.011.1</t>
  </si>
  <si>
    <t>R.012</t>
  </si>
  <si>
    <t>R.012.1</t>
  </si>
  <si>
    <t>R.013</t>
  </si>
  <si>
    <t>Selbstlernzentrum</t>
  </si>
  <si>
    <t>Spülstraße</t>
  </si>
  <si>
    <t>Elternsprechzimmer/ Erste Hilfe</t>
  </si>
  <si>
    <t>Lehrerzimmer I</t>
  </si>
  <si>
    <t>R.15.1</t>
  </si>
  <si>
    <t>R.15.2</t>
  </si>
  <si>
    <t>R.22.1</t>
  </si>
  <si>
    <t>R.23.1</t>
  </si>
  <si>
    <t>Lehrmittel/Lager</t>
  </si>
  <si>
    <t>R.5.3</t>
  </si>
  <si>
    <t>R1</t>
  </si>
  <si>
    <t>R2</t>
  </si>
  <si>
    <t>Container II</t>
  </si>
  <si>
    <t xml:space="preserve">R1 </t>
  </si>
  <si>
    <t>Tarkett PUR</t>
  </si>
  <si>
    <t>R3</t>
  </si>
  <si>
    <t>R4</t>
  </si>
  <si>
    <t>R5</t>
  </si>
  <si>
    <t xml:space="preserve">R6 </t>
  </si>
  <si>
    <t>O.F.1</t>
  </si>
  <si>
    <t>R1.1</t>
  </si>
  <si>
    <t>R1.2</t>
  </si>
  <si>
    <t>R1.3</t>
  </si>
  <si>
    <t>R1.4</t>
  </si>
  <si>
    <t>R1.5</t>
  </si>
  <si>
    <t>R1.6</t>
  </si>
  <si>
    <t>Container III</t>
  </si>
  <si>
    <t>R7</t>
  </si>
  <si>
    <t>R7.1</t>
  </si>
  <si>
    <t>R8</t>
  </si>
  <si>
    <t>R8.1</t>
  </si>
  <si>
    <t>F0.01</t>
  </si>
  <si>
    <t>F0.02</t>
  </si>
  <si>
    <t>F0.03</t>
  </si>
  <si>
    <t>Bühnenlager</t>
  </si>
  <si>
    <t>F0.04</t>
  </si>
  <si>
    <t>F0.05</t>
  </si>
  <si>
    <t>Lager Boden f. Veranstaltung</t>
  </si>
  <si>
    <t>F0.06</t>
  </si>
  <si>
    <t>F0.07</t>
  </si>
  <si>
    <t>mobile Bühne</t>
  </si>
  <si>
    <t>F0.08</t>
  </si>
  <si>
    <t>Regie / Erste Hilfe</t>
  </si>
  <si>
    <t>F0.09</t>
  </si>
  <si>
    <t>Kleingeräteraum</t>
  </si>
  <si>
    <t>F0.10</t>
  </si>
  <si>
    <t>F0.11</t>
  </si>
  <si>
    <t>Vereinslager</t>
  </si>
  <si>
    <t>F0.12</t>
  </si>
  <si>
    <t>F0.13</t>
  </si>
  <si>
    <t>Umkleide Unisex</t>
  </si>
  <si>
    <t>F0.14</t>
  </si>
  <si>
    <t>Außengeräte Lager</t>
  </si>
  <si>
    <t>F0.15</t>
  </si>
  <si>
    <t>Umkleide Herren</t>
  </si>
  <si>
    <t>F0.15.a</t>
  </si>
  <si>
    <t>F0.15.b</t>
  </si>
  <si>
    <t>Waschraum</t>
  </si>
  <si>
    <t>F0.16</t>
  </si>
  <si>
    <t>WC Unisex</t>
  </si>
  <si>
    <t>F0.17</t>
  </si>
  <si>
    <t>Umkleide Lehrer</t>
  </si>
  <si>
    <t>F0.18</t>
  </si>
  <si>
    <t>Umkleide Herren beh.</t>
  </si>
  <si>
    <t>F0.18a</t>
  </si>
  <si>
    <t>F0.18.b</t>
  </si>
  <si>
    <t>F0.19</t>
  </si>
  <si>
    <t>Umkleide Damen beh.</t>
  </si>
  <si>
    <t>F0.19a</t>
  </si>
  <si>
    <t>F0.19.b</t>
  </si>
  <si>
    <t>F0.20</t>
  </si>
  <si>
    <t>F0.21</t>
  </si>
  <si>
    <t>F0.22</t>
  </si>
  <si>
    <t>Umkleide Damen</t>
  </si>
  <si>
    <t>F0.22a</t>
  </si>
  <si>
    <t>F0.22b</t>
  </si>
  <si>
    <t>F0.23</t>
  </si>
  <si>
    <t>F0.24</t>
  </si>
  <si>
    <t>Stuhllager /Garderobe</t>
  </si>
  <si>
    <t>F0.F01</t>
  </si>
  <si>
    <t>F0.F01.a</t>
  </si>
  <si>
    <t>F0.F02</t>
  </si>
  <si>
    <t>F0.F03</t>
  </si>
  <si>
    <t>F0.F03.a</t>
  </si>
  <si>
    <t>F0.TH4</t>
  </si>
  <si>
    <t>F0.TH5</t>
  </si>
  <si>
    <t>F0.T01</t>
  </si>
  <si>
    <t>F0.A01</t>
  </si>
  <si>
    <t>1. OG</t>
  </si>
  <si>
    <t>F1.T01</t>
  </si>
  <si>
    <t>Umverteilung</t>
  </si>
  <si>
    <t>F1.T02</t>
  </si>
  <si>
    <t>ELA Zentrale</t>
  </si>
  <si>
    <t>F1.01</t>
  </si>
  <si>
    <t>F1.02</t>
  </si>
  <si>
    <t>F1.02a</t>
  </si>
  <si>
    <t>F1.02b</t>
  </si>
  <si>
    <t>F1.02c</t>
  </si>
  <si>
    <t>F1.03</t>
  </si>
  <si>
    <t>F1.04</t>
  </si>
  <si>
    <t>F1.05</t>
  </si>
  <si>
    <t>F1.F01</t>
  </si>
  <si>
    <t>F1.TH4</t>
  </si>
  <si>
    <t>F1.TH5</t>
  </si>
  <si>
    <t>E0.F01</t>
  </si>
  <si>
    <t>Loungebereich</t>
  </si>
  <si>
    <t>E0.F02</t>
  </si>
  <si>
    <t>E0.F03</t>
  </si>
  <si>
    <t>Anlieferung Küche</t>
  </si>
  <si>
    <t>E0.01</t>
  </si>
  <si>
    <t>Mensa /Speiseraum</t>
  </si>
  <si>
    <t>E0.02</t>
  </si>
  <si>
    <t>E0.02.a</t>
  </si>
  <si>
    <t>Kiosk Lager</t>
  </si>
  <si>
    <t>E0.03</t>
  </si>
  <si>
    <t>WC Herren/ Vorraum</t>
  </si>
  <si>
    <t>E0.03.a</t>
  </si>
  <si>
    <t>E0.04</t>
  </si>
  <si>
    <t>WC Damen /Vorraum</t>
  </si>
  <si>
    <t>E0.04.a</t>
  </si>
  <si>
    <t>E0.05</t>
  </si>
  <si>
    <t>E0.06</t>
  </si>
  <si>
    <t>E0.07</t>
  </si>
  <si>
    <t>E0.08</t>
  </si>
  <si>
    <t>E0.09</t>
  </si>
  <si>
    <t>Spülen</t>
  </si>
  <si>
    <t>E0.09.a</t>
  </si>
  <si>
    <t>Geschirr Rückgabe</t>
  </si>
  <si>
    <t>E0.10</t>
  </si>
  <si>
    <t>Müll</t>
  </si>
  <si>
    <t>E0.11</t>
  </si>
  <si>
    <t>Umkleide / Küche</t>
  </si>
  <si>
    <t>E0.12</t>
  </si>
  <si>
    <t>WC Personal</t>
  </si>
  <si>
    <t>E0.13</t>
  </si>
  <si>
    <t>E0.14</t>
  </si>
  <si>
    <t>WC / Personal</t>
  </si>
  <si>
    <t>E0.15</t>
  </si>
  <si>
    <t>E0.16</t>
  </si>
  <si>
    <t xml:space="preserve">Lagerraum </t>
  </si>
  <si>
    <t>E0.T01</t>
  </si>
  <si>
    <t>EDV Umverteilung</t>
  </si>
  <si>
    <t>G0.01</t>
  </si>
  <si>
    <t>Pfauengehege</t>
  </si>
  <si>
    <t>G0.02</t>
  </si>
  <si>
    <t>Stall</t>
  </si>
  <si>
    <t>G0.03</t>
  </si>
  <si>
    <t>Schleuse</t>
  </si>
  <si>
    <t>G0.04</t>
  </si>
  <si>
    <t>Doppelgarage</t>
  </si>
  <si>
    <t>G0.05</t>
  </si>
  <si>
    <t>Schulgebäude Neubau</t>
  </si>
  <si>
    <t>A0.01</t>
  </si>
  <si>
    <t>Eingangshalle</t>
  </si>
  <si>
    <t>A0.01.a</t>
  </si>
  <si>
    <t>A0.01.b</t>
  </si>
  <si>
    <t>A0.01.c</t>
  </si>
  <si>
    <t>A0.02</t>
  </si>
  <si>
    <t>A0.03</t>
  </si>
  <si>
    <t>WC Mädchen Vorraum</t>
  </si>
  <si>
    <t>A0.03.a</t>
  </si>
  <si>
    <t xml:space="preserve">WC Mädchen </t>
  </si>
  <si>
    <t>A0.04</t>
  </si>
  <si>
    <t>WC Jungen Vorraum</t>
  </si>
  <si>
    <t>A0.04.a</t>
  </si>
  <si>
    <t xml:space="preserve">WC Jungen </t>
  </si>
  <si>
    <t>A0.05</t>
  </si>
  <si>
    <t>A0.06</t>
  </si>
  <si>
    <t>WC Lehrer H</t>
  </si>
  <si>
    <t>A0.07</t>
  </si>
  <si>
    <t>A0.08</t>
  </si>
  <si>
    <t>A0.09</t>
  </si>
  <si>
    <t>A0.A1</t>
  </si>
  <si>
    <t>B0.01</t>
  </si>
  <si>
    <t>F UR Informatik</t>
  </si>
  <si>
    <t>B0.02</t>
  </si>
  <si>
    <t>Robotik</t>
  </si>
  <si>
    <t>B0.03</t>
  </si>
  <si>
    <t>Arbeitsraum</t>
  </si>
  <si>
    <t>B0.04</t>
  </si>
  <si>
    <t>B0.05</t>
  </si>
  <si>
    <t>F UR Kunst</t>
  </si>
  <si>
    <t>B0.06</t>
  </si>
  <si>
    <t>B0.07</t>
  </si>
  <si>
    <t>B0.08</t>
  </si>
  <si>
    <t>B0.09</t>
  </si>
  <si>
    <t>B0.10</t>
  </si>
  <si>
    <t>B0.F01</t>
  </si>
  <si>
    <t>B0.F02</t>
  </si>
  <si>
    <t>B0.F02.a</t>
  </si>
  <si>
    <t>Tarkett Vinyl</t>
  </si>
  <si>
    <t>B0.TH1</t>
  </si>
  <si>
    <t>B0.T01</t>
  </si>
  <si>
    <t>B0.T02</t>
  </si>
  <si>
    <t>NSHV</t>
  </si>
  <si>
    <t>B0.T02a</t>
  </si>
  <si>
    <t>B0.T02b</t>
  </si>
  <si>
    <t>B0.T03</t>
  </si>
  <si>
    <t>Server</t>
  </si>
  <si>
    <t>B0.T04</t>
  </si>
  <si>
    <t>C0.01</t>
  </si>
  <si>
    <t>Keyboardraum</t>
  </si>
  <si>
    <t>C0.02</t>
  </si>
  <si>
    <t>C0.03</t>
  </si>
  <si>
    <t>C0.04</t>
  </si>
  <si>
    <t>C0.05</t>
  </si>
  <si>
    <t>Schlagzeugraum</t>
  </si>
  <si>
    <t>C0.06</t>
  </si>
  <si>
    <t>C0.07</t>
  </si>
  <si>
    <t>C0.08</t>
  </si>
  <si>
    <t>Vorbereitung / Musik</t>
  </si>
  <si>
    <t>C0.09</t>
  </si>
  <si>
    <t>C0.10</t>
  </si>
  <si>
    <t>C0.11</t>
  </si>
  <si>
    <t>C0.T01</t>
  </si>
  <si>
    <t>C0.F01</t>
  </si>
  <si>
    <t>C0.F02</t>
  </si>
  <si>
    <t>C0.F03</t>
  </si>
  <si>
    <t>C0.TH2</t>
  </si>
  <si>
    <t>D0.01</t>
  </si>
  <si>
    <t>D0.01a</t>
  </si>
  <si>
    <t>D0.02</t>
  </si>
  <si>
    <t>D0.03</t>
  </si>
  <si>
    <t>Stellv. Schulleiter</t>
  </si>
  <si>
    <t>D0.04</t>
  </si>
  <si>
    <t>Stundenplan</t>
  </si>
  <si>
    <t>D0.05</t>
  </si>
  <si>
    <t>Schulassist.</t>
  </si>
  <si>
    <t>D0.06</t>
  </si>
  <si>
    <t>Koordination</t>
  </si>
  <si>
    <t>D0.07</t>
  </si>
  <si>
    <t>D0.08</t>
  </si>
  <si>
    <t>D0.09</t>
  </si>
  <si>
    <t>D0.10</t>
  </si>
  <si>
    <t>PC Raum</t>
  </si>
  <si>
    <t>D0.11</t>
  </si>
  <si>
    <t>D0.12</t>
  </si>
  <si>
    <t>Aktenlager</t>
  </si>
  <si>
    <t>D0.13</t>
  </si>
  <si>
    <t>Lager Schulassistent</t>
  </si>
  <si>
    <t>D0.14</t>
  </si>
  <si>
    <t>D0.15</t>
  </si>
  <si>
    <t>D0.16</t>
  </si>
  <si>
    <t>WC Lehrer D Vorraum</t>
  </si>
  <si>
    <t>D0.16.a</t>
  </si>
  <si>
    <t>D0.17</t>
  </si>
  <si>
    <t>WC Lehrer H Vorraum</t>
  </si>
  <si>
    <t>D0.17.a</t>
  </si>
  <si>
    <t>D0.17.b</t>
  </si>
  <si>
    <t>D0.18</t>
  </si>
  <si>
    <t>D0.19</t>
  </si>
  <si>
    <t>Lager Material</t>
  </si>
  <si>
    <t>D0.T01</t>
  </si>
  <si>
    <t>D0.F01</t>
  </si>
  <si>
    <t>D0.F02</t>
  </si>
  <si>
    <t>A1.01</t>
  </si>
  <si>
    <t>Flur / Atrium</t>
  </si>
  <si>
    <t>A1.01.d</t>
  </si>
  <si>
    <t>Vinyl</t>
  </si>
  <si>
    <t>A1.02</t>
  </si>
  <si>
    <t>Umkleide Reinigung</t>
  </si>
  <si>
    <t>A1.03</t>
  </si>
  <si>
    <t>A1.04</t>
  </si>
  <si>
    <t>A1.05</t>
  </si>
  <si>
    <t>A1.06</t>
  </si>
  <si>
    <t>A1.07</t>
  </si>
  <si>
    <t>B1.F01</t>
  </si>
  <si>
    <t>Flur/ Aufenthalt</t>
  </si>
  <si>
    <t>B1.F02</t>
  </si>
  <si>
    <t>Flur /offene Lernzone</t>
  </si>
  <si>
    <t>B1.TH1</t>
  </si>
  <si>
    <t>B1.01</t>
  </si>
  <si>
    <t>B1.02</t>
  </si>
  <si>
    <t>B1.03</t>
  </si>
  <si>
    <t>B1.04</t>
  </si>
  <si>
    <t>B1.05</t>
  </si>
  <si>
    <t>B1.06</t>
  </si>
  <si>
    <t>offene Lernzone</t>
  </si>
  <si>
    <t>B1.07</t>
  </si>
  <si>
    <t>B1.08</t>
  </si>
  <si>
    <t>B1.09</t>
  </si>
  <si>
    <t>B1.10</t>
  </si>
  <si>
    <t>B1.11</t>
  </si>
  <si>
    <t>B1.12</t>
  </si>
  <si>
    <t>B1.13</t>
  </si>
  <si>
    <t>B1.14</t>
  </si>
  <si>
    <t>B1.15</t>
  </si>
  <si>
    <t>B1.16</t>
  </si>
  <si>
    <t>B1.17</t>
  </si>
  <si>
    <t>B1.18</t>
  </si>
  <si>
    <t>B1.19</t>
  </si>
  <si>
    <t>B1.T01</t>
  </si>
  <si>
    <t>C1.F01</t>
  </si>
  <si>
    <t>C1.F02</t>
  </si>
  <si>
    <t>Flur / Lerninsel</t>
  </si>
  <si>
    <t>C1.TH2</t>
  </si>
  <si>
    <t>C1.01</t>
  </si>
  <si>
    <t>C1.02</t>
  </si>
  <si>
    <t>C1.03</t>
  </si>
  <si>
    <t>C1.04</t>
  </si>
  <si>
    <t>C1.05</t>
  </si>
  <si>
    <t>C1.06</t>
  </si>
  <si>
    <t>C1.07</t>
  </si>
  <si>
    <t>C1.08</t>
  </si>
  <si>
    <t xml:space="preserve">Lehrerraum </t>
  </si>
  <si>
    <t>C1.09</t>
  </si>
  <si>
    <t>C1.10</t>
  </si>
  <si>
    <t>C1.11</t>
  </si>
  <si>
    <t>C1.12</t>
  </si>
  <si>
    <t>C1.T01</t>
  </si>
  <si>
    <t>D1.F01</t>
  </si>
  <si>
    <t>D1.F02</t>
  </si>
  <si>
    <t>D1.TH3</t>
  </si>
  <si>
    <t>D1.01</t>
  </si>
  <si>
    <t>D1.02</t>
  </si>
  <si>
    <t>D1.03</t>
  </si>
  <si>
    <t>D1.04</t>
  </si>
  <si>
    <t>D1.05</t>
  </si>
  <si>
    <t>D1.06</t>
  </si>
  <si>
    <t>D1.07</t>
  </si>
  <si>
    <t>D1.08</t>
  </si>
  <si>
    <t>D1.09</t>
  </si>
  <si>
    <t>D1.10</t>
  </si>
  <si>
    <t>D1.11</t>
  </si>
  <si>
    <t>D1.12</t>
  </si>
  <si>
    <t>D1.T01</t>
  </si>
  <si>
    <t>A2.01</t>
  </si>
  <si>
    <t>A2.01.c</t>
  </si>
  <si>
    <t>A2.02</t>
  </si>
  <si>
    <t>A2.03</t>
  </si>
  <si>
    <t>A2.04</t>
  </si>
  <si>
    <t>A2.05</t>
  </si>
  <si>
    <t>A2.06</t>
  </si>
  <si>
    <t>B2.F01</t>
  </si>
  <si>
    <t>B2.F02</t>
  </si>
  <si>
    <t>B2.TH1</t>
  </si>
  <si>
    <t>B2.01</t>
  </si>
  <si>
    <t>B2.02</t>
  </si>
  <si>
    <t>B2.03</t>
  </si>
  <si>
    <t>B2.04</t>
  </si>
  <si>
    <t>B2.05</t>
  </si>
  <si>
    <t>B2.06</t>
  </si>
  <si>
    <t>B2.07</t>
  </si>
  <si>
    <t>B2.08</t>
  </si>
  <si>
    <t>B2.09</t>
  </si>
  <si>
    <t>B2.10</t>
  </si>
  <si>
    <t>B2.11</t>
  </si>
  <si>
    <t>B2.12</t>
  </si>
  <si>
    <t>B2.T01</t>
  </si>
  <si>
    <t>B2.T02</t>
  </si>
  <si>
    <t>C2.F01</t>
  </si>
  <si>
    <t>C2.F02</t>
  </si>
  <si>
    <t>C2.TH2</t>
  </si>
  <si>
    <t>C2.01</t>
  </si>
  <si>
    <t>C2.02</t>
  </si>
  <si>
    <t>C2.03</t>
  </si>
  <si>
    <t>C2.04</t>
  </si>
  <si>
    <t>C2.05</t>
  </si>
  <si>
    <t>C2.06</t>
  </si>
  <si>
    <t>C2.07</t>
  </si>
  <si>
    <t>C2.08</t>
  </si>
  <si>
    <t>C2.09</t>
  </si>
  <si>
    <t>C2.10</t>
  </si>
  <si>
    <t>C2.11</t>
  </si>
  <si>
    <t>C2.12</t>
  </si>
  <si>
    <t>C2.T01</t>
  </si>
  <si>
    <t>D2.F01</t>
  </si>
  <si>
    <t>D2.F02</t>
  </si>
  <si>
    <t>D2.TH3</t>
  </si>
  <si>
    <t>D2.01</t>
  </si>
  <si>
    <t>D2.02</t>
  </si>
  <si>
    <t>D2.03</t>
  </si>
  <si>
    <t>D2.04</t>
  </si>
  <si>
    <t>D2.05</t>
  </si>
  <si>
    <t>D2.06</t>
  </si>
  <si>
    <t>D2.07</t>
  </si>
  <si>
    <t>D2.08</t>
  </si>
  <si>
    <t>D2.09</t>
  </si>
  <si>
    <t>D2.10</t>
  </si>
  <si>
    <t>D2.11</t>
  </si>
  <si>
    <t>D2.12</t>
  </si>
  <si>
    <t>D2.T01</t>
  </si>
  <si>
    <t>39_06_Feuerwehrtechnische Zentralen Hambühren</t>
  </si>
  <si>
    <t>0.25.1</t>
  </si>
  <si>
    <t>0.25.2</t>
  </si>
  <si>
    <t>Leitstelle</t>
  </si>
  <si>
    <t>0.85</t>
  </si>
  <si>
    <t>0.86</t>
  </si>
  <si>
    <t>0.88</t>
  </si>
  <si>
    <t>0.89</t>
  </si>
  <si>
    <t>0.89.1</t>
  </si>
  <si>
    <t>43_02_Oberschule Hermannsburg</t>
  </si>
  <si>
    <t>ungenutzt</t>
  </si>
  <si>
    <t>Möbellager</t>
  </si>
  <si>
    <t>Mobile Raumzellen III</t>
  </si>
  <si>
    <t xml:space="preserve">Bücherei </t>
  </si>
  <si>
    <t>0.23.2</t>
  </si>
  <si>
    <t>0.23.3</t>
  </si>
  <si>
    <t>F UR Physik</t>
  </si>
  <si>
    <t>HA-Technik</t>
  </si>
  <si>
    <t>Lehrmittel Chemie/Physik</t>
  </si>
  <si>
    <t>0.45.1</t>
  </si>
  <si>
    <t>Fliesen, Parkett</t>
  </si>
  <si>
    <t>Lager Ernährung</t>
  </si>
  <si>
    <t>0.70</t>
  </si>
  <si>
    <t>Forbo Linoleum 2023</t>
  </si>
  <si>
    <t>0.82.1</t>
  </si>
  <si>
    <t>0.82.11</t>
  </si>
  <si>
    <t>0.82.2</t>
  </si>
  <si>
    <t>0.82.3</t>
  </si>
  <si>
    <t>0.89.2</t>
  </si>
  <si>
    <t>Forbo Surestep 2023</t>
  </si>
  <si>
    <t>Zusammenl. m. 1.15</t>
  </si>
  <si>
    <t>1.43</t>
  </si>
  <si>
    <t>1.44</t>
  </si>
  <si>
    <t>1.45</t>
  </si>
  <si>
    <t>1.46</t>
  </si>
  <si>
    <t>1.88</t>
  </si>
  <si>
    <t>1.89</t>
  </si>
  <si>
    <t>43_04_Christian-Gymnasium Hermannsburg</t>
  </si>
  <si>
    <t>glatter Kautschukboden</t>
  </si>
  <si>
    <t>Schulgebäude Gymnasium</t>
  </si>
  <si>
    <t>USB-Platten</t>
  </si>
  <si>
    <t>1.43.1</t>
  </si>
  <si>
    <t>1.47</t>
  </si>
  <si>
    <t>1.48</t>
  </si>
  <si>
    <t>1.80.01</t>
  </si>
  <si>
    <t>1.80.10</t>
  </si>
  <si>
    <t>1.80.11</t>
  </si>
  <si>
    <t>1.80.02</t>
  </si>
  <si>
    <t>1.80.03</t>
  </si>
  <si>
    <t>1.80.04</t>
  </si>
  <si>
    <t>1.80.05</t>
  </si>
  <si>
    <t>1.80.09</t>
  </si>
  <si>
    <t>1.80.12</t>
  </si>
  <si>
    <t>1.90.01</t>
  </si>
  <si>
    <t>1.90.02</t>
  </si>
  <si>
    <t>1.90.03</t>
  </si>
  <si>
    <t>1.90.10</t>
  </si>
  <si>
    <t>1.90.04</t>
  </si>
  <si>
    <t>1.90.05</t>
  </si>
  <si>
    <t>1.90.07</t>
  </si>
  <si>
    <t>1.90.09</t>
  </si>
  <si>
    <t>Teppichboden</t>
  </si>
  <si>
    <t>2.12.01</t>
  </si>
  <si>
    <t>Lehrer Bibliothek</t>
  </si>
  <si>
    <t>2.19a</t>
  </si>
  <si>
    <t>2.20</t>
  </si>
  <si>
    <t>2.21</t>
  </si>
  <si>
    <t>2.22</t>
  </si>
  <si>
    <t>2.23</t>
  </si>
  <si>
    <t>2.24</t>
  </si>
  <si>
    <t>2.25</t>
  </si>
  <si>
    <t>Gruppenraum Kunst</t>
  </si>
  <si>
    <t>2.26</t>
  </si>
  <si>
    <t>2.27</t>
  </si>
  <si>
    <t>2.28</t>
  </si>
  <si>
    <t>2.29</t>
  </si>
  <si>
    <t>2.30</t>
  </si>
  <si>
    <t>2.31</t>
  </si>
  <si>
    <t>2.32</t>
  </si>
  <si>
    <t>2.80.01</t>
  </si>
  <si>
    <t>2.80.03</t>
  </si>
  <si>
    <t>2.80.04</t>
  </si>
  <si>
    <t>2.80.05</t>
  </si>
  <si>
    <t>2.80.06</t>
  </si>
  <si>
    <t>2.90.01</t>
  </si>
  <si>
    <t>2.90.04</t>
  </si>
  <si>
    <t>2.90.05</t>
  </si>
  <si>
    <t>2.90.07</t>
  </si>
  <si>
    <t>2.90.09</t>
  </si>
  <si>
    <t>2.90.10</t>
  </si>
  <si>
    <t>0.02.2</t>
  </si>
  <si>
    <t>0.13.1</t>
  </si>
  <si>
    <t>Toiletten Vorraum</t>
  </si>
  <si>
    <t>0.14.1</t>
  </si>
  <si>
    <t>BMZ ELA</t>
  </si>
  <si>
    <t>SiBel NSHV</t>
  </si>
  <si>
    <t>0.43.1</t>
  </si>
  <si>
    <t>Zugang Kriechkeller</t>
  </si>
  <si>
    <t>Bodenfliesen</t>
  </si>
  <si>
    <t>0.73</t>
  </si>
  <si>
    <t>0.73.1</t>
  </si>
  <si>
    <t>0.74</t>
  </si>
  <si>
    <t>0.75</t>
  </si>
  <si>
    <t>0.76</t>
  </si>
  <si>
    <t>0.77</t>
  </si>
  <si>
    <t>0.78</t>
  </si>
  <si>
    <t>0.80.01</t>
  </si>
  <si>
    <t>0.80.02</t>
  </si>
  <si>
    <t>0.80.10</t>
  </si>
  <si>
    <t>0.80.12</t>
  </si>
  <si>
    <t>0.80.15</t>
  </si>
  <si>
    <t>0.80.16</t>
  </si>
  <si>
    <t>0.80.17</t>
  </si>
  <si>
    <t>0.80.18</t>
  </si>
  <si>
    <t>0.80.19</t>
  </si>
  <si>
    <t>0.80.20</t>
  </si>
  <si>
    <t>0.80.03</t>
  </si>
  <si>
    <t>0.80.04</t>
  </si>
  <si>
    <t>0.80.05</t>
  </si>
  <si>
    <t>0.80.06</t>
  </si>
  <si>
    <t>0.80.07</t>
  </si>
  <si>
    <t>0.80.08</t>
  </si>
  <si>
    <t>0.80.09</t>
  </si>
  <si>
    <t>0.80.11</t>
  </si>
  <si>
    <t>Medien Technik</t>
  </si>
  <si>
    <t>Essenausgabe</t>
  </si>
  <si>
    <t>0.90.01</t>
  </si>
  <si>
    <t>X0.90.01</t>
  </si>
  <si>
    <t>X0.90.2</t>
  </si>
  <si>
    <t>0.90.2</t>
  </si>
  <si>
    <t>X0.90.03</t>
  </si>
  <si>
    <t>0.90.03</t>
  </si>
  <si>
    <t>X0.90.04</t>
  </si>
  <si>
    <t>0.90.04</t>
  </si>
  <si>
    <t>X0.90.05</t>
  </si>
  <si>
    <t>0.90.05</t>
  </si>
  <si>
    <t>X0.90.07</t>
  </si>
  <si>
    <t>Betonweksteinplatten</t>
  </si>
  <si>
    <t>0.90.07</t>
  </si>
  <si>
    <t>X0.90.08</t>
  </si>
  <si>
    <t>0.90.09</t>
  </si>
  <si>
    <t>X0.90.09</t>
  </si>
  <si>
    <t>0.90.10</t>
  </si>
  <si>
    <t>X0.90.10</t>
  </si>
  <si>
    <t>0.97</t>
  </si>
  <si>
    <t>0.98</t>
  </si>
  <si>
    <t>0.99.1</t>
  </si>
  <si>
    <t>-1.15.1</t>
  </si>
  <si>
    <t>Lager / AG</t>
  </si>
  <si>
    <t>Technik / PuMi</t>
  </si>
  <si>
    <t>-1.19.1</t>
  </si>
  <si>
    <t>Ganztag</t>
  </si>
  <si>
    <t>Technik/PuMi</t>
  </si>
  <si>
    <t>-1.80.1</t>
  </si>
  <si>
    <t>-1.90.10</t>
  </si>
  <si>
    <t>-1.90.8</t>
  </si>
  <si>
    <t>-1.90.9</t>
  </si>
  <si>
    <t>Gebäude C</t>
  </si>
  <si>
    <t>C.139</t>
  </si>
  <si>
    <t>C101</t>
  </si>
  <si>
    <t>Technik BMZ</t>
  </si>
  <si>
    <t>C102</t>
  </si>
  <si>
    <t xml:space="preserve">Musik Vorber. </t>
  </si>
  <si>
    <t>C103</t>
  </si>
  <si>
    <t>C104</t>
  </si>
  <si>
    <t>C105</t>
  </si>
  <si>
    <t>C106</t>
  </si>
  <si>
    <t>C107</t>
  </si>
  <si>
    <t>C108</t>
  </si>
  <si>
    <t>C110</t>
  </si>
  <si>
    <t>C111</t>
  </si>
  <si>
    <t>C112</t>
  </si>
  <si>
    <t>C113</t>
  </si>
  <si>
    <t>C114</t>
  </si>
  <si>
    <t>C130</t>
  </si>
  <si>
    <t>C131</t>
  </si>
  <si>
    <t>C132</t>
  </si>
  <si>
    <t>C134</t>
  </si>
  <si>
    <t>C135</t>
  </si>
  <si>
    <t>C136</t>
  </si>
  <si>
    <t>C137</t>
  </si>
  <si>
    <t>C138</t>
  </si>
  <si>
    <t>C140</t>
  </si>
  <si>
    <t>C141</t>
  </si>
  <si>
    <t>C142</t>
  </si>
  <si>
    <t>CF101</t>
  </si>
  <si>
    <t>CF102</t>
  </si>
  <si>
    <t>X.CF102</t>
  </si>
  <si>
    <t>CF102.1</t>
  </si>
  <si>
    <t>CF103</t>
  </si>
  <si>
    <t>CS101</t>
  </si>
  <si>
    <t>CS102</t>
  </si>
  <si>
    <t>CS103</t>
  </si>
  <si>
    <t>CT102</t>
  </si>
  <si>
    <t>CT103</t>
  </si>
  <si>
    <t>X.CT103</t>
  </si>
  <si>
    <t>CT104</t>
  </si>
  <si>
    <t>X.CT104</t>
  </si>
  <si>
    <t>C201</t>
  </si>
  <si>
    <t>C202</t>
  </si>
  <si>
    <t>C203</t>
  </si>
  <si>
    <t>C204</t>
  </si>
  <si>
    <t>C205</t>
  </si>
  <si>
    <t>C206</t>
  </si>
  <si>
    <t>DHZ</t>
  </si>
  <si>
    <t>C207</t>
  </si>
  <si>
    <t>C208</t>
  </si>
  <si>
    <t>Förderschullehrkräfte</t>
  </si>
  <si>
    <t>C208.1</t>
  </si>
  <si>
    <t>C209</t>
  </si>
  <si>
    <t>C210</t>
  </si>
  <si>
    <t>CF201</t>
  </si>
  <si>
    <t>CF203</t>
  </si>
  <si>
    <t>C001</t>
  </si>
  <si>
    <t>C001.1</t>
  </si>
  <si>
    <t>C001.2</t>
  </si>
  <si>
    <t>C002</t>
  </si>
  <si>
    <t>C002.1</t>
  </si>
  <si>
    <t>Sanitätsraum</t>
  </si>
  <si>
    <t>C002.2</t>
  </si>
  <si>
    <t>C003</t>
  </si>
  <si>
    <t>C004</t>
  </si>
  <si>
    <t>C005</t>
  </si>
  <si>
    <t>C006</t>
  </si>
  <si>
    <t>C007</t>
  </si>
  <si>
    <t>C008</t>
  </si>
  <si>
    <t>C009</t>
  </si>
  <si>
    <t>C010</t>
  </si>
  <si>
    <t>C011</t>
  </si>
  <si>
    <t>C012</t>
  </si>
  <si>
    <t>C012.2</t>
  </si>
  <si>
    <t>Werkstatt Hausmeister</t>
  </si>
  <si>
    <t>C013</t>
  </si>
  <si>
    <t>C014</t>
  </si>
  <si>
    <t>C015</t>
  </si>
  <si>
    <t>C015.1</t>
  </si>
  <si>
    <t>C015.2</t>
  </si>
  <si>
    <t>C016</t>
  </si>
  <si>
    <t>C017</t>
  </si>
  <si>
    <t>C017.1</t>
  </si>
  <si>
    <t>C017.2</t>
  </si>
  <si>
    <t>C018</t>
  </si>
  <si>
    <t>C019</t>
  </si>
  <si>
    <t>C020</t>
  </si>
  <si>
    <t>C021</t>
  </si>
  <si>
    <t>C021.1</t>
  </si>
  <si>
    <t>C022</t>
  </si>
  <si>
    <t>C022.1</t>
  </si>
  <si>
    <t>C022.2</t>
  </si>
  <si>
    <t>C024</t>
  </si>
  <si>
    <t>C026</t>
  </si>
  <si>
    <t>C030</t>
  </si>
  <si>
    <t>C031</t>
  </si>
  <si>
    <t>C032</t>
  </si>
  <si>
    <t>C033</t>
  </si>
  <si>
    <t>C034</t>
  </si>
  <si>
    <t>C035</t>
  </si>
  <si>
    <t>C036</t>
  </si>
  <si>
    <t>C037</t>
  </si>
  <si>
    <t>C038</t>
  </si>
  <si>
    <t>C039</t>
  </si>
  <si>
    <t>C040</t>
  </si>
  <si>
    <t>C041</t>
  </si>
  <si>
    <t>C042</t>
  </si>
  <si>
    <t>C043</t>
  </si>
  <si>
    <t>C044</t>
  </si>
  <si>
    <t>C045</t>
  </si>
  <si>
    <t>UV Heizung</t>
  </si>
  <si>
    <t>C046</t>
  </si>
  <si>
    <t>C047</t>
  </si>
  <si>
    <t>C048</t>
  </si>
  <si>
    <t>C049</t>
  </si>
  <si>
    <t>C050</t>
  </si>
  <si>
    <t>C051</t>
  </si>
  <si>
    <t>CA001</t>
  </si>
  <si>
    <t>CF001</t>
  </si>
  <si>
    <t>CF002</t>
  </si>
  <si>
    <t>CF004</t>
  </si>
  <si>
    <t>CF005</t>
  </si>
  <si>
    <t>CF006</t>
  </si>
  <si>
    <t>X.CF006</t>
  </si>
  <si>
    <t>CF006.1</t>
  </si>
  <si>
    <t>CF007</t>
  </si>
  <si>
    <t>CF008</t>
  </si>
  <si>
    <t>CG.1</t>
  </si>
  <si>
    <t>CG.2</t>
  </si>
  <si>
    <t>CG.3</t>
  </si>
  <si>
    <t>CS001</t>
  </si>
  <si>
    <t>CS002</t>
  </si>
  <si>
    <t>CS003</t>
  </si>
  <si>
    <t>CS004</t>
  </si>
  <si>
    <t>CS005</t>
  </si>
  <si>
    <t>CS006</t>
  </si>
  <si>
    <t>CS007</t>
  </si>
  <si>
    <t>CS008</t>
  </si>
  <si>
    <t>CS009</t>
  </si>
  <si>
    <t>CS010</t>
  </si>
  <si>
    <t>CS011</t>
  </si>
  <si>
    <t>CS012</t>
  </si>
  <si>
    <t>CS013</t>
  </si>
  <si>
    <t>CS014</t>
  </si>
  <si>
    <t>CS015</t>
  </si>
  <si>
    <t>CS016</t>
  </si>
  <si>
    <t>CS017</t>
  </si>
  <si>
    <t>CSF010</t>
  </si>
  <si>
    <t>CSF011</t>
  </si>
  <si>
    <t>CT002</t>
  </si>
  <si>
    <t>X.CT002</t>
  </si>
  <si>
    <t>CT003</t>
  </si>
  <si>
    <t>X.CT003</t>
  </si>
  <si>
    <t>CT004</t>
  </si>
  <si>
    <t>CV001</t>
  </si>
  <si>
    <t xml:space="preserve">Kopierraum </t>
  </si>
  <si>
    <t>CV002</t>
  </si>
  <si>
    <t>PC Raum Lehrer</t>
  </si>
  <si>
    <t>CV003</t>
  </si>
  <si>
    <t xml:space="preserve">Aquarium </t>
  </si>
  <si>
    <t>CV004</t>
  </si>
  <si>
    <t>CV005</t>
  </si>
  <si>
    <t>CV006</t>
  </si>
  <si>
    <t>CV007</t>
  </si>
  <si>
    <t>CV009</t>
  </si>
  <si>
    <t>MRZ</t>
  </si>
  <si>
    <t>C052</t>
  </si>
  <si>
    <t>C053</t>
  </si>
  <si>
    <t>C054</t>
  </si>
  <si>
    <t>C055</t>
  </si>
  <si>
    <t>CF020</t>
  </si>
  <si>
    <t>CF021</t>
  </si>
  <si>
    <t>C-1.01</t>
  </si>
  <si>
    <t>C-1.03</t>
  </si>
  <si>
    <t>C-1.80</t>
  </si>
  <si>
    <t>98_02_Oberschule Winsen (Gildesweg)</t>
  </si>
  <si>
    <t>Gebäude D</t>
  </si>
  <si>
    <t>D101</t>
  </si>
  <si>
    <t>D102</t>
  </si>
  <si>
    <t>D103</t>
  </si>
  <si>
    <t>D104</t>
  </si>
  <si>
    <t>D105</t>
  </si>
  <si>
    <t>D106</t>
  </si>
  <si>
    <t>D107</t>
  </si>
  <si>
    <t>D108</t>
  </si>
  <si>
    <t>D109</t>
  </si>
  <si>
    <t>D110</t>
  </si>
  <si>
    <t>D180</t>
  </si>
  <si>
    <t>Aufenthaltsbereich Flur</t>
  </si>
  <si>
    <t>D181</t>
  </si>
  <si>
    <t>D182</t>
  </si>
  <si>
    <t>D190</t>
  </si>
  <si>
    <t>D001</t>
  </si>
  <si>
    <t>D002</t>
  </si>
  <si>
    <t>D003</t>
  </si>
  <si>
    <t>D004</t>
  </si>
  <si>
    <t>D005</t>
  </si>
  <si>
    <t>D006</t>
  </si>
  <si>
    <t>D007</t>
  </si>
  <si>
    <t>D008</t>
  </si>
  <si>
    <t>D009</t>
  </si>
  <si>
    <t>D010</t>
  </si>
  <si>
    <t>D011</t>
  </si>
  <si>
    <t>D012</t>
  </si>
  <si>
    <t>D013</t>
  </si>
  <si>
    <t>D014</t>
  </si>
  <si>
    <t>D015</t>
  </si>
  <si>
    <t>D016</t>
  </si>
  <si>
    <t>D017</t>
  </si>
  <si>
    <t>rb</t>
  </si>
  <si>
    <t>D018</t>
  </si>
  <si>
    <t>D019</t>
  </si>
  <si>
    <t>D020</t>
  </si>
  <si>
    <t>D021</t>
  </si>
  <si>
    <t>D022</t>
  </si>
  <si>
    <t>D023</t>
  </si>
  <si>
    <t>D024</t>
  </si>
  <si>
    <t>D025</t>
  </si>
  <si>
    <t>D026</t>
  </si>
  <si>
    <t>D027</t>
  </si>
  <si>
    <t>D028</t>
  </si>
  <si>
    <t>D029</t>
  </si>
  <si>
    <t>D030</t>
  </si>
  <si>
    <t>D031</t>
  </si>
  <si>
    <t>D032</t>
  </si>
  <si>
    <t>D033</t>
  </si>
  <si>
    <t>D034</t>
  </si>
  <si>
    <t>D035</t>
  </si>
  <si>
    <t>D080</t>
  </si>
  <si>
    <t>D081</t>
  </si>
  <si>
    <t>D082</t>
  </si>
  <si>
    <t>D083</t>
  </si>
  <si>
    <t>D084</t>
  </si>
  <si>
    <t>D085</t>
  </si>
  <si>
    <t>D090</t>
  </si>
  <si>
    <t>X.D090</t>
  </si>
  <si>
    <t>Gebäude B</t>
  </si>
  <si>
    <t>B101</t>
  </si>
  <si>
    <t>B102</t>
  </si>
  <si>
    <t>B103</t>
  </si>
  <si>
    <t>B104</t>
  </si>
  <si>
    <t>B105</t>
  </si>
  <si>
    <t>B106</t>
  </si>
  <si>
    <t>B107</t>
  </si>
  <si>
    <t>B108</t>
  </si>
  <si>
    <t>B109</t>
  </si>
  <si>
    <t>B110</t>
  </si>
  <si>
    <t>B111</t>
  </si>
  <si>
    <t>B112</t>
  </si>
  <si>
    <t>B113</t>
  </si>
  <si>
    <t>B114</t>
  </si>
  <si>
    <t>Lehrerbüro/Bibliothek</t>
  </si>
  <si>
    <t>B115</t>
  </si>
  <si>
    <t>B116</t>
  </si>
  <si>
    <t>Lehrerbüro</t>
  </si>
  <si>
    <t>B116.1</t>
  </si>
  <si>
    <t>B117</t>
  </si>
  <si>
    <t>B118</t>
  </si>
  <si>
    <t>B119</t>
  </si>
  <si>
    <t>B120</t>
  </si>
  <si>
    <t>F UR Roboter</t>
  </si>
  <si>
    <t>BF101</t>
  </si>
  <si>
    <t>BF102</t>
  </si>
  <si>
    <t>BF103</t>
  </si>
  <si>
    <t>BT101</t>
  </si>
  <si>
    <t>BT102</t>
  </si>
  <si>
    <t>B001</t>
  </si>
  <si>
    <t>B002</t>
  </si>
  <si>
    <t>B003</t>
  </si>
  <si>
    <t>B004</t>
  </si>
  <si>
    <t>B005</t>
  </si>
  <si>
    <t>B006</t>
  </si>
  <si>
    <t>B007</t>
  </si>
  <si>
    <t>Pädagogik</t>
  </si>
  <si>
    <t>B008</t>
  </si>
  <si>
    <t>B009</t>
  </si>
  <si>
    <t>B010</t>
  </si>
  <si>
    <t>B011</t>
  </si>
  <si>
    <t>B013</t>
  </si>
  <si>
    <t>B014</t>
  </si>
  <si>
    <t>B015</t>
  </si>
  <si>
    <t>B016</t>
  </si>
  <si>
    <t>F UR Werken/Maschinen</t>
  </si>
  <si>
    <t>B017</t>
  </si>
  <si>
    <t>B018</t>
  </si>
  <si>
    <t>B019</t>
  </si>
  <si>
    <t>B020</t>
  </si>
  <si>
    <t>B021</t>
  </si>
  <si>
    <t>B022</t>
  </si>
  <si>
    <t>B023</t>
  </si>
  <si>
    <t>B024</t>
  </si>
  <si>
    <t>B025</t>
  </si>
  <si>
    <t>B026</t>
  </si>
  <si>
    <t>BA001</t>
  </si>
  <si>
    <t>Vorbereich Aufzug</t>
  </si>
  <si>
    <t>BF001</t>
  </si>
  <si>
    <t>BF002</t>
  </si>
  <si>
    <t>BF003</t>
  </si>
  <si>
    <t>BF004</t>
  </si>
  <si>
    <t>BF005</t>
  </si>
  <si>
    <t>B030</t>
  </si>
  <si>
    <t>Gruppenraum/Aufenthaltsraum</t>
  </si>
  <si>
    <t>B031</t>
  </si>
  <si>
    <t>Pädagogik/Gruppenraum</t>
  </si>
  <si>
    <t>B032</t>
  </si>
  <si>
    <t>B033</t>
  </si>
  <si>
    <t>B034</t>
  </si>
  <si>
    <t>BF010</t>
  </si>
  <si>
    <t>Flur/Aufenthalt</t>
  </si>
  <si>
    <t>Gebäude A</t>
  </si>
  <si>
    <t>Beh. WC</t>
  </si>
  <si>
    <t>Erste Hilfe/Krankenzimmer</t>
  </si>
  <si>
    <t>A0.17</t>
  </si>
  <si>
    <t>Geschäftszimmer</t>
  </si>
  <si>
    <t>A0.12</t>
  </si>
  <si>
    <t>A0.11</t>
  </si>
  <si>
    <t>A0.21</t>
  </si>
  <si>
    <t>A0.22</t>
  </si>
  <si>
    <t>A0.16</t>
  </si>
  <si>
    <t>A0.20</t>
  </si>
  <si>
    <t>A0.13</t>
  </si>
  <si>
    <t>A0.18</t>
  </si>
  <si>
    <t>A0.10</t>
  </si>
  <si>
    <t>A0.19</t>
  </si>
  <si>
    <t>A0.14</t>
  </si>
  <si>
    <t>WC Damen Vor.</t>
  </si>
  <si>
    <t>A0.14.1</t>
  </si>
  <si>
    <t>A0.15</t>
  </si>
  <si>
    <t>A0.15.1</t>
  </si>
  <si>
    <t>A1.18</t>
  </si>
  <si>
    <t>A1.15</t>
  </si>
  <si>
    <t>A1.14</t>
  </si>
  <si>
    <t>BNN/EMA</t>
  </si>
  <si>
    <t>Anstrich</t>
  </si>
  <si>
    <t>A1.25</t>
  </si>
  <si>
    <t>A1.26</t>
  </si>
  <si>
    <t>A1.21</t>
  </si>
  <si>
    <t>A1.23</t>
  </si>
  <si>
    <t>A1.23.1</t>
  </si>
  <si>
    <t>A1.24</t>
  </si>
  <si>
    <t>A1.13</t>
  </si>
  <si>
    <t>NSHS</t>
  </si>
  <si>
    <t>A1.22</t>
  </si>
  <si>
    <t>A1.12</t>
  </si>
  <si>
    <t>A1.11</t>
  </si>
  <si>
    <t>A1.09</t>
  </si>
  <si>
    <t>A1.08</t>
  </si>
  <si>
    <t>A1.17</t>
  </si>
  <si>
    <t>A1.10</t>
  </si>
  <si>
    <t>A1.16</t>
  </si>
  <si>
    <t>XA1.16</t>
  </si>
  <si>
    <t>A1.20</t>
  </si>
  <si>
    <t>A1.19</t>
  </si>
  <si>
    <t>Verwaltungs-, Büros, Hausmeisterräume, Personalraum, Schulassistent, Schülervertretung, Schulleiter, Sekreteriat, Stellv. Schulleiter</t>
  </si>
  <si>
    <t>Unterrichtsräume (UR), Computerräume, Fachunterrichtsräume (FUR), Ganztagsbereiche, Übung, Werkstatt und Werkfachräume (WF)</t>
  </si>
  <si>
    <t>Toiletten, Waschräume, Duschen, Bäder - jeweils einschl. Vorräume</t>
  </si>
  <si>
    <t>Beratungsräume, Lehrerzimmer, Besprechungszimmer, Elternsprechzimmer</t>
  </si>
  <si>
    <t>Gruppenräume, Inklusionsräume, Kinderräume, Ruheraum, Schlafraum, Aufenthaltsraum</t>
  </si>
  <si>
    <t>Kreistagssaal, Aula, Bühnen, Hörsaal, Mehrzweckräume, Tribüne, Empore, Wartebereich, Foyer, Forum</t>
  </si>
  <si>
    <t>Küchen, Teeküchen, Fleischerei, Kühlraum, Lehrküche, Spülküche</t>
  </si>
  <si>
    <t>Essenausgabe, Mensa, Cafeterien</t>
  </si>
  <si>
    <t>Abstellräume, Archive, Dachboden, Kopierräume, EDV-Räume, Fotolabor, Geräteraume, Hausanschluss, Heizungsräume, Kopierräume, Lager, Lehrmittel, Lüftung, Maschinenraum, Materialraum, Medienraum, Notstrom, Pumpstation, Regie, Vorratsräume, Vorbereitung, Telefon, Wäscheraum</t>
  </si>
  <si>
    <t>Sport- und Mehrzweckhallen, Hallen, Gymnastikräume</t>
  </si>
  <si>
    <t>Fahrradräume, Garage, Werkhalle</t>
  </si>
  <si>
    <t>Sanitätsräume, Untersuchung, Wickelräume, Labore</t>
  </si>
  <si>
    <t>Gruppen- und Klassenräume, Schlaf- und Übungsräume Paul-Klee-Schule</t>
  </si>
  <si>
    <t>Ausstellung, Bücherei, Bibliothek</t>
  </si>
  <si>
    <t>98_01_Oberschule Winsen (Meißendorfer Kirchweg. 7)</t>
  </si>
  <si>
    <t>98_02_Oberschule Winsen (Meißendorfer Kirchweg  9)</t>
  </si>
  <si>
    <t>98_02_Oberschule Winsen (Meißendorfer Kirchweg  7)</t>
  </si>
  <si>
    <t>Koordinatoren Sch.Zweig</t>
  </si>
  <si>
    <t>Fachkonferenzleitung</t>
  </si>
  <si>
    <t>Konferenzraum</t>
  </si>
  <si>
    <t>Team Digitalisierung</t>
  </si>
  <si>
    <t>Sprechzimmer</t>
  </si>
  <si>
    <t>Oberschuldirektor</t>
  </si>
  <si>
    <t>Vertretungsplanung</t>
  </si>
  <si>
    <t>Hausmeister:in</t>
  </si>
  <si>
    <t>2. stellvertr Schulleitung</t>
  </si>
  <si>
    <t>päd. Mitarbeiter:in</t>
  </si>
  <si>
    <t>Stellvertr.Schulleitung</t>
  </si>
  <si>
    <t>Tagungsraum</t>
  </si>
  <si>
    <t>Schließdienst</t>
  </si>
  <si>
    <t>WC Gender</t>
  </si>
  <si>
    <t>18.1</t>
  </si>
  <si>
    <t xml:space="preserve">Büro </t>
  </si>
  <si>
    <t>Büro Sozialpedagogik</t>
  </si>
  <si>
    <t>Schulbuchausleihe</t>
  </si>
  <si>
    <t>Jocenter Hermannsburg</t>
  </si>
  <si>
    <t xml:space="preserve">001a </t>
  </si>
  <si>
    <t>Abstellraum</t>
  </si>
  <si>
    <t>Aktenhaltung</t>
  </si>
  <si>
    <t>BT Anlage</t>
  </si>
  <si>
    <t>7a</t>
  </si>
  <si>
    <t>15a</t>
  </si>
  <si>
    <t>3 Büros</t>
  </si>
  <si>
    <t>Empfang</t>
  </si>
  <si>
    <t>Wartebereich</t>
  </si>
  <si>
    <t>33a</t>
  </si>
  <si>
    <t>Sozialraum</t>
  </si>
  <si>
    <t>Netzwerkraum</t>
  </si>
  <si>
    <t>110a</t>
  </si>
  <si>
    <t>110b</t>
  </si>
  <si>
    <t>Besprechungsraum</t>
  </si>
  <si>
    <t>Reinigungsbeginn 01.01.2027</t>
  </si>
  <si>
    <t>Nettoumsatz 2024:</t>
  </si>
  <si>
    <t>Drei bestehende oder abgeschlossene Referenzen von unterschiedlichen Auftraggebern mit vergleichbarem Leistungsumfang. Vergleichbar ist eine Referenz, wenn sie in Bezug auf die Jahresreinigungsfläche mindestens 35% der ausgeschriebenen Jahresreinigungsfläche entspricht. Referenzflächen der Unterhaltsreinigung müssen sich dabei auf die laufende Intervallreinigung, d.h. keine Tageskräfte, keine ergebnisorientierte Reinigung beziehen: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</si>
</sst>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164" formatCode="_-* #,##0.00\ _€_-;\-* #,##0.00\ _€_-;_-* &quot;-&quot;??\ _€_-;_-@_-"/>
    <numFmt numFmtId="165" formatCode="#,##0.00\ &quot;€&quot;"/>
    <numFmt numFmtId="166" formatCode="0.000%"/>
    <numFmt numFmtId="167" formatCode="#,##0\ &quot;€&quot;"/>
    <numFmt numFmtId="168" formatCode="#,##0\ &quot;qm&quot;"/>
  </numFmts>
  <fonts count="33" x14ac:knownFonts="1">
    <font>
      <sz val="10"/>
      <name val="Arial"/>
    </font>
    <font>
      <sz val="10"/>
      <name val="Arial"/>
      <family val="2"/>
    </font>
    <font>
      <sz val="8"/>
      <name val="Arial"/>
      <family val="2"/>
    </font>
    <font>
      <sz val="10"/>
      <name val="Arial"/>
      <family val="2"/>
    </font>
    <font>
      <sz val="10"/>
      <name val="PT Sans"/>
      <family val="2"/>
    </font>
    <font>
      <b/>
      <sz val="10"/>
      <name val="PT Sans"/>
      <family val="2"/>
    </font>
    <font>
      <b/>
      <sz val="16"/>
      <name val="PT Sans"/>
      <family val="2"/>
    </font>
    <font>
      <b/>
      <sz val="12"/>
      <name val="PT Sans"/>
      <family val="2"/>
    </font>
    <font>
      <b/>
      <sz val="10"/>
      <color rgb="FFFF0000"/>
      <name val="PT Sans"/>
      <family val="2"/>
    </font>
    <font>
      <sz val="8"/>
      <name val="PT Sans"/>
      <family val="2"/>
    </font>
    <font>
      <sz val="12"/>
      <name val="PT Sans"/>
      <family val="2"/>
    </font>
    <font>
      <b/>
      <sz val="10"/>
      <color theme="0"/>
      <name val="PT Sans"/>
      <family val="2"/>
    </font>
    <font>
      <sz val="10"/>
      <name val="Arial"/>
      <family val="2"/>
    </font>
    <font>
      <sz val="10"/>
      <name val="PT Sans"/>
      <family val="2"/>
    </font>
    <font>
      <sz val="10"/>
      <name val="PT Sans"/>
      <family val="2"/>
    </font>
    <font>
      <sz val="10"/>
      <name val="Arial"/>
      <family val="2"/>
    </font>
    <font>
      <b/>
      <sz val="10"/>
      <color rgb="FFFF0000"/>
      <name val="PT Sans"/>
      <family val="2"/>
    </font>
    <font>
      <sz val="12"/>
      <name val="PT Sans"/>
      <family val="2"/>
    </font>
    <font>
      <b/>
      <sz val="10"/>
      <name val="PT Sans"/>
      <family val="2"/>
    </font>
    <font>
      <b/>
      <sz val="9"/>
      <name val="PT Sans"/>
      <family val="2"/>
    </font>
    <font>
      <sz val="10"/>
      <name val="PT Sans"/>
      <family val="2"/>
    </font>
    <font>
      <sz val="11"/>
      <color theme="1"/>
      <name val="Calibri"/>
      <family val="2"/>
      <scheme val="minor"/>
    </font>
    <font>
      <sz val="9"/>
      <name val="PT Sans"/>
      <family val="2"/>
    </font>
    <font>
      <sz val="10"/>
      <color theme="0"/>
      <name val="PT Sans"/>
      <family val="2"/>
    </font>
    <font>
      <sz val="14"/>
      <name val="PT Sans"/>
      <family val="2"/>
    </font>
    <font>
      <i/>
      <sz val="10"/>
      <name val="PT Sans"/>
      <family val="2"/>
    </font>
    <font>
      <b/>
      <sz val="20"/>
      <name val="PT Sans"/>
      <family val="2"/>
    </font>
    <font>
      <i/>
      <sz val="10"/>
      <color rgb="FFFF0000"/>
      <name val="PT Sans"/>
      <family val="2"/>
    </font>
    <font>
      <i/>
      <sz val="10"/>
      <color theme="1"/>
      <name val="PT Sans"/>
      <family val="2"/>
    </font>
    <font>
      <sz val="10"/>
      <color rgb="FFFF0000"/>
      <name val="PT Sans"/>
      <family val="2"/>
    </font>
    <font>
      <sz val="9"/>
      <color theme="0"/>
      <name val="PT Sans"/>
      <family val="2"/>
    </font>
    <font>
      <sz val="9"/>
      <color theme="1"/>
      <name val="PT Sans"/>
      <family val="2"/>
    </font>
    <font>
      <b/>
      <sz val="9"/>
      <name val="Arial"/>
      <family val="2"/>
    </font>
  </fonts>
  <fills count="12">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44"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164" fontId="1" fillId="0" borderId="0" applyFont="0" applyFill="0" applyBorder="0" applyAlignment="0" applyProtection="0"/>
    <xf numFmtId="9" fontId="12" fillId="0" borderId="0" applyFont="0" applyFill="0" applyBorder="0" applyAlignment="0" applyProtection="0"/>
    <xf numFmtId="0" fontId="21" fillId="0" borderId="0"/>
    <xf numFmtId="0" fontId="21" fillId="0" borderId="0"/>
  </cellStyleXfs>
  <cellXfs count="186">
    <xf numFmtId="0" fontId="0" fillId="0" borderId="0" xfId="0"/>
    <xf numFmtId="0" fontId="4" fillId="0" borderId="0" xfId="0" applyFont="1"/>
    <xf numFmtId="0" fontId="4" fillId="0" borderId="0" xfId="0" applyFont="1" applyAlignment="1">
      <alignment vertical="center"/>
    </xf>
    <xf numFmtId="0" fontId="0" fillId="0" borderId="0" xfId="0" applyAlignment="1">
      <alignment vertical="center"/>
    </xf>
    <xf numFmtId="0" fontId="7" fillId="6" borderId="0" xfId="0" applyFont="1" applyFill="1" applyAlignment="1" applyProtection="1">
      <alignment vertical="center"/>
      <protection hidden="1"/>
    </xf>
    <xf numFmtId="0" fontId="10" fillId="6" borderId="0" xfId="0" applyFont="1" applyFill="1" applyAlignment="1" applyProtection="1">
      <alignment vertical="center"/>
      <protection hidden="1"/>
    </xf>
    <xf numFmtId="0" fontId="15" fillId="0" borderId="0" xfId="0" applyFont="1"/>
    <xf numFmtId="0" fontId="17" fillId="8" borderId="0" xfId="0" applyFont="1" applyFill="1"/>
    <xf numFmtId="0" fontId="17" fillId="6" borderId="0" xfId="0" applyFont="1" applyFill="1" applyAlignment="1">
      <alignment vertical="top"/>
    </xf>
    <xf numFmtId="0" fontId="18" fillId="8" borderId="1" xfId="0" applyFont="1" applyFill="1" applyBorder="1" applyAlignment="1">
      <alignment horizontal="left" vertical="center" wrapText="1"/>
    </xf>
    <xf numFmtId="0" fontId="18" fillId="8" borderId="1" xfId="0" applyFont="1" applyFill="1" applyBorder="1" applyAlignment="1">
      <alignment vertical="center"/>
    </xf>
    <xf numFmtId="0" fontId="18" fillId="8" borderId="1" xfId="0" applyFont="1" applyFill="1" applyBorder="1" applyAlignment="1">
      <alignment horizontal="center" vertical="center" wrapText="1"/>
    </xf>
    <xf numFmtId="0" fontId="19" fillId="0" borderId="1" xfId="0" applyFont="1" applyBorder="1" applyAlignment="1">
      <alignment horizontal="center" vertical="center"/>
    </xf>
    <xf numFmtId="0" fontId="14" fillId="6" borderId="1" xfId="0" applyFont="1" applyFill="1" applyBorder="1" applyAlignment="1">
      <alignment vertical="center" wrapText="1"/>
    </xf>
    <xf numFmtId="0" fontId="14" fillId="0" borderId="1" xfId="0" applyFont="1" applyBorder="1" applyAlignment="1">
      <alignment horizontal="center" vertical="center"/>
    </xf>
    <xf numFmtId="0" fontId="14" fillId="6" borderId="1" xfId="0" applyFont="1" applyFill="1" applyBorder="1" applyAlignment="1">
      <alignment horizontal="center" vertical="center" wrapText="1"/>
    </xf>
    <xf numFmtId="0" fontId="16" fillId="0" borderId="1" xfId="0" applyFont="1" applyBorder="1" applyAlignment="1">
      <alignment wrapText="1"/>
    </xf>
    <xf numFmtId="0" fontId="20" fillId="0" borderId="0" xfId="0" applyFont="1" applyAlignment="1">
      <alignment vertical="center"/>
    </xf>
    <xf numFmtId="0" fontId="20" fillId="0" borderId="0" xfId="0" applyFont="1" applyAlignment="1">
      <alignment horizontal="left" vertical="center"/>
    </xf>
    <xf numFmtId="3" fontId="22" fillId="6" borderId="1" xfId="3" applyNumberFormat="1" applyFont="1" applyFill="1" applyBorder="1" applyAlignment="1" applyProtection="1">
      <alignment horizontal="center" vertical="center"/>
      <protection hidden="1"/>
    </xf>
    <xf numFmtId="0" fontId="22" fillId="0" borderId="0" xfId="0" applyFont="1" applyAlignment="1">
      <alignment vertical="center"/>
    </xf>
    <xf numFmtId="4" fontId="22" fillId="0" borderId="0" xfId="0" applyNumberFormat="1" applyFont="1" applyAlignment="1">
      <alignment horizontal="center" vertical="center"/>
    </xf>
    <xf numFmtId="1" fontId="14" fillId="8" borderId="3" xfId="0" applyNumberFormat="1" applyFont="1" applyFill="1" applyBorder="1" applyAlignment="1">
      <alignment vertical="center" wrapText="1"/>
    </xf>
    <xf numFmtId="0" fontId="17" fillId="6" borderId="12" xfId="0" applyFont="1" applyFill="1" applyBorder="1" applyAlignment="1">
      <alignment vertical="top"/>
    </xf>
    <xf numFmtId="0" fontId="17" fillId="6" borderId="13" xfId="0" applyFont="1" applyFill="1" applyBorder="1" applyAlignment="1">
      <alignment vertical="top"/>
    </xf>
    <xf numFmtId="0" fontId="19" fillId="8" borderId="1"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8" borderId="1" xfId="0" applyFont="1" applyFill="1" applyBorder="1" applyAlignment="1">
      <alignment vertical="center" wrapText="1"/>
    </xf>
    <xf numFmtId="2" fontId="19" fillId="8" borderId="1" xfId="0" applyNumberFormat="1" applyFont="1" applyFill="1" applyBorder="1" applyAlignment="1">
      <alignment horizontal="center" vertical="center" wrapText="1"/>
    </xf>
    <xf numFmtId="0" fontId="22" fillId="11" borderId="1" xfId="0" applyFont="1" applyFill="1" applyBorder="1" applyAlignment="1">
      <alignment horizontal="left" vertical="center"/>
    </xf>
    <xf numFmtId="0" fontId="7" fillId="6" borderId="0" xfId="0" applyFont="1" applyFill="1" applyAlignment="1" applyProtection="1">
      <alignment horizontal="center" vertical="center"/>
      <protection hidden="1"/>
    </xf>
    <xf numFmtId="0" fontId="10" fillId="6" borderId="13" xfId="0" applyFont="1" applyFill="1" applyBorder="1" applyAlignment="1" applyProtection="1">
      <alignment vertical="center"/>
      <protection hidden="1"/>
    </xf>
    <xf numFmtId="0" fontId="7" fillId="6" borderId="13" xfId="0" applyFont="1" applyFill="1" applyBorder="1" applyAlignment="1" applyProtection="1">
      <alignment vertical="center"/>
      <protection hidden="1"/>
    </xf>
    <xf numFmtId="0" fontId="5" fillId="8" borderId="1" xfId="0" applyFont="1" applyFill="1" applyBorder="1" applyAlignment="1">
      <alignment horizontal="center" vertical="center" wrapText="1"/>
    </xf>
    <xf numFmtId="0" fontId="19" fillId="8" borderId="1" xfId="0" applyFont="1" applyFill="1" applyBorder="1" applyAlignment="1">
      <alignment horizontal="left" vertical="center"/>
    </xf>
    <xf numFmtId="2" fontId="19" fillId="8" borderId="1" xfId="0" applyNumberFormat="1" applyFont="1" applyFill="1" applyBorder="1" applyAlignment="1">
      <alignment horizontal="left" vertical="center" wrapText="1"/>
    </xf>
    <xf numFmtId="0" fontId="5" fillId="8" borderId="1" xfId="0" applyFont="1" applyFill="1" applyBorder="1" applyAlignment="1">
      <alignment vertical="center" wrapText="1"/>
    </xf>
    <xf numFmtId="0" fontId="23" fillId="6" borderId="0" xfId="0" applyFont="1" applyFill="1" applyAlignment="1">
      <alignment vertical="center"/>
    </xf>
    <xf numFmtId="0" fontId="2" fillId="0" borderId="0" xfId="0" applyFont="1" applyAlignment="1">
      <alignment vertical="center"/>
    </xf>
    <xf numFmtId="0" fontId="4" fillId="0" borderId="0" xfId="0" applyFont="1" applyAlignment="1">
      <alignment horizontal="left" vertical="center"/>
    </xf>
    <xf numFmtId="2" fontId="4" fillId="0" borderId="0" xfId="0" applyNumberFormat="1" applyFont="1" applyAlignment="1">
      <alignment vertical="center"/>
    </xf>
    <xf numFmtId="0" fontId="4" fillId="0" borderId="0" xfId="0" applyFont="1" applyAlignment="1">
      <alignment horizontal="center" vertical="center"/>
    </xf>
    <xf numFmtId="0" fontId="0" fillId="0" borderId="0" xfId="0" applyAlignment="1">
      <alignment horizontal="left" vertical="center"/>
    </xf>
    <xf numFmtId="1" fontId="14" fillId="6" borderId="1" xfId="0" applyNumberFormat="1" applyFont="1" applyFill="1" applyBorder="1" applyAlignment="1">
      <alignment horizontal="center" vertical="center" wrapText="1"/>
    </xf>
    <xf numFmtId="0" fontId="5" fillId="6" borderId="12" xfId="0" applyFont="1" applyFill="1" applyBorder="1" applyAlignment="1" applyProtection="1">
      <alignment vertical="center"/>
      <protection hidden="1"/>
    </xf>
    <xf numFmtId="0" fontId="10" fillId="6" borderId="12" xfId="0" applyFont="1" applyFill="1" applyBorder="1" applyAlignment="1" applyProtection="1">
      <alignment vertical="center"/>
      <protection hidden="1"/>
    </xf>
    <xf numFmtId="0" fontId="4" fillId="6" borderId="0" xfId="0" applyFont="1" applyFill="1" applyAlignment="1" applyProtection="1">
      <alignment vertical="center"/>
      <protection hidden="1"/>
    </xf>
    <xf numFmtId="0" fontId="4" fillId="6" borderId="1" xfId="0" applyFont="1" applyFill="1" applyBorder="1" applyAlignment="1" applyProtection="1">
      <alignment vertical="center"/>
      <protection hidden="1"/>
    </xf>
    <xf numFmtId="0" fontId="5" fillId="6" borderId="0" xfId="0" applyFont="1" applyFill="1" applyAlignment="1" applyProtection="1">
      <alignment vertical="center"/>
      <protection hidden="1"/>
    </xf>
    <xf numFmtId="0" fontId="24" fillId="4" borderId="12" xfId="0" applyFont="1" applyFill="1" applyBorder="1" applyAlignment="1" applyProtection="1">
      <alignment vertical="center"/>
      <protection hidden="1"/>
    </xf>
    <xf numFmtId="0" fontId="8" fillId="5" borderId="5" xfId="0" applyFont="1" applyFill="1" applyBorder="1" applyAlignment="1">
      <alignment vertical="center"/>
    </xf>
    <xf numFmtId="0" fontId="8" fillId="5" borderId="4" xfId="0" applyFont="1" applyFill="1" applyBorder="1" applyAlignment="1">
      <alignment vertical="center"/>
    </xf>
    <xf numFmtId="0" fontId="4" fillId="6" borderId="13" xfId="0" applyFont="1" applyFill="1" applyBorder="1" applyAlignment="1" applyProtection="1">
      <alignment vertical="center"/>
      <protection hidden="1"/>
    </xf>
    <xf numFmtId="0" fontId="4" fillId="5" borderId="12" xfId="0" applyFont="1" applyFill="1" applyBorder="1" applyAlignment="1" applyProtection="1">
      <alignment vertical="center"/>
      <protection hidden="1"/>
    </xf>
    <xf numFmtId="0" fontId="4" fillId="5" borderId="0" xfId="0" applyFont="1" applyFill="1" applyAlignment="1" applyProtection="1">
      <alignment vertical="center"/>
      <protection hidden="1"/>
    </xf>
    <xf numFmtId="0" fontId="4" fillId="5" borderId="0" xfId="0" applyFont="1" applyFill="1" applyAlignment="1">
      <alignment vertical="center"/>
    </xf>
    <xf numFmtId="0" fontId="4" fillId="5" borderId="13" xfId="0" applyFont="1" applyFill="1" applyBorder="1" applyAlignment="1">
      <alignment vertical="center"/>
    </xf>
    <xf numFmtId="0" fontId="11" fillId="10" borderId="1" xfId="0" applyFont="1" applyFill="1" applyBorder="1" applyAlignment="1" applyProtection="1">
      <alignment vertical="center"/>
      <protection hidden="1"/>
    </xf>
    <xf numFmtId="10" fontId="11" fillId="10" borderId="1" xfId="0" applyNumberFormat="1" applyFont="1" applyFill="1" applyBorder="1" applyAlignment="1" applyProtection="1">
      <alignment vertical="center"/>
      <protection hidden="1"/>
    </xf>
    <xf numFmtId="8" fontId="11" fillId="10" borderId="1" xfId="0" applyNumberFormat="1" applyFont="1" applyFill="1" applyBorder="1" applyAlignment="1" applyProtection="1">
      <alignment vertical="center"/>
      <protection hidden="1"/>
    </xf>
    <xf numFmtId="10" fontId="11" fillId="10" borderId="1" xfId="0" applyNumberFormat="1" applyFont="1" applyFill="1" applyBorder="1" applyAlignment="1">
      <alignment vertical="center"/>
    </xf>
    <xf numFmtId="0" fontId="5" fillId="8" borderId="3" xfId="0" applyFont="1" applyFill="1" applyBorder="1" applyAlignment="1" applyProtection="1">
      <alignment vertical="center"/>
      <protection hidden="1"/>
    </xf>
    <xf numFmtId="0" fontId="5" fillId="8" borderId="5" xfId="0" applyFont="1" applyFill="1" applyBorder="1" applyAlignment="1" applyProtection="1">
      <alignment vertical="center"/>
      <protection hidden="1"/>
    </xf>
    <xf numFmtId="0" fontId="5" fillId="8" borderId="4" xfId="0" applyFont="1" applyFill="1" applyBorder="1" applyAlignment="1" applyProtection="1">
      <alignment vertical="center"/>
      <protection hidden="1"/>
    </xf>
    <xf numFmtId="0" fontId="5" fillId="8" borderId="5" xfId="0" applyFont="1" applyFill="1" applyBorder="1" applyAlignment="1">
      <alignment vertical="center"/>
    </xf>
    <xf numFmtId="0" fontId="5" fillId="8" borderId="4" xfId="0" applyFont="1" applyFill="1" applyBorder="1" applyAlignment="1">
      <alignment vertical="center"/>
    </xf>
    <xf numFmtId="0" fontId="4" fillId="5" borderId="3" xfId="0" applyFont="1" applyFill="1" applyBorder="1" applyAlignment="1" applyProtection="1">
      <alignment vertical="center"/>
      <protection hidden="1"/>
    </xf>
    <xf numFmtId="0" fontId="4" fillId="5" borderId="5" xfId="0" applyFont="1" applyFill="1" applyBorder="1" applyAlignment="1" applyProtection="1">
      <alignment vertical="center"/>
      <protection hidden="1"/>
    </xf>
    <xf numFmtId="0" fontId="4" fillId="5" borderId="4" xfId="0" applyFont="1" applyFill="1" applyBorder="1" applyAlignment="1" applyProtection="1">
      <alignment vertical="center"/>
      <protection hidden="1"/>
    </xf>
    <xf numFmtId="0" fontId="4" fillId="5" borderId="5" xfId="0" applyFont="1" applyFill="1" applyBorder="1" applyAlignment="1">
      <alignment vertical="center"/>
    </xf>
    <xf numFmtId="0" fontId="4" fillId="5" borderId="4" xfId="0" applyFont="1" applyFill="1" applyBorder="1" applyAlignment="1">
      <alignment vertical="center"/>
    </xf>
    <xf numFmtId="0" fontId="4" fillId="5" borderId="1" xfId="0" applyFont="1" applyFill="1" applyBorder="1" applyAlignment="1" applyProtection="1">
      <alignment vertical="center"/>
      <protection hidden="1"/>
    </xf>
    <xf numFmtId="8" fontId="4" fillId="5" borderId="1" xfId="0" applyNumberFormat="1" applyFont="1" applyFill="1" applyBorder="1" applyAlignment="1" applyProtection="1">
      <alignment vertical="center"/>
      <protection hidden="1"/>
    </xf>
    <xf numFmtId="165" fontId="4" fillId="5" borderId="1" xfId="0" applyNumberFormat="1" applyFont="1" applyFill="1" applyBorder="1" applyAlignment="1" applyProtection="1">
      <alignment vertical="center"/>
      <protection hidden="1"/>
    </xf>
    <xf numFmtId="165" fontId="4" fillId="5" borderId="1" xfId="0" applyNumberFormat="1" applyFont="1" applyFill="1" applyBorder="1" applyAlignment="1">
      <alignment vertical="center"/>
    </xf>
    <xf numFmtId="0" fontId="11" fillId="10" borderId="1" xfId="0" applyFont="1" applyFill="1" applyBorder="1" applyAlignment="1" applyProtection="1">
      <alignment vertical="center" wrapText="1"/>
      <protection hidden="1"/>
    </xf>
    <xf numFmtId="165" fontId="11" fillId="10" borderId="1" xfId="0" applyNumberFormat="1" applyFont="1" applyFill="1" applyBorder="1" applyAlignment="1" applyProtection="1">
      <alignment vertical="center"/>
      <protection hidden="1"/>
    </xf>
    <xf numFmtId="0" fontId="5" fillId="9" borderId="1" xfId="0" applyFont="1" applyFill="1" applyBorder="1" applyAlignment="1" applyProtection="1">
      <alignment vertical="center"/>
      <protection hidden="1"/>
    </xf>
    <xf numFmtId="10" fontId="5" fillId="9" borderId="1" xfId="0" applyNumberFormat="1" applyFont="1" applyFill="1" applyBorder="1" applyAlignment="1" applyProtection="1">
      <alignment vertical="center"/>
      <protection hidden="1"/>
    </xf>
    <xf numFmtId="165" fontId="5" fillId="9" borderId="1" xfId="0" applyNumberFormat="1" applyFont="1" applyFill="1" applyBorder="1" applyAlignment="1" applyProtection="1">
      <alignment vertical="center"/>
      <protection hidden="1"/>
    </xf>
    <xf numFmtId="10" fontId="5" fillId="9" borderId="1" xfId="0" applyNumberFormat="1" applyFont="1" applyFill="1" applyBorder="1" applyAlignment="1">
      <alignment vertical="center"/>
    </xf>
    <xf numFmtId="0" fontId="5" fillId="8" borderId="1" xfId="0" applyFont="1" applyFill="1" applyBorder="1" applyAlignment="1" applyProtection="1">
      <alignment vertical="center"/>
      <protection hidden="1"/>
    </xf>
    <xf numFmtId="0" fontId="5" fillId="8" borderId="1" xfId="0" applyFont="1" applyFill="1" applyBorder="1" applyAlignment="1">
      <alignment vertical="center"/>
    </xf>
    <xf numFmtId="165" fontId="5" fillId="3" borderId="1" xfId="0" applyNumberFormat="1" applyFont="1" applyFill="1" applyBorder="1" applyAlignment="1" applyProtection="1">
      <alignment vertical="center"/>
      <protection hidden="1"/>
    </xf>
    <xf numFmtId="0" fontId="7" fillId="6" borderId="8" xfId="0" applyFont="1" applyFill="1" applyBorder="1" applyAlignment="1" applyProtection="1">
      <alignment vertical="center"/>
      <protection hidden="1"/>
    </xf>
    <xf numFmtId="0" fontId="24" fillId="4" borderId="7" xfId="0" applyFont="1" applyFill="1" applyBorder="1" applyAlignment="1" applyProtection="1">
      <alignment vertical="center"/>
      <protection hidden="1"/>
    </xf>
    <xf numFmtId="0" fontId="13" fillId="4" borderId="8" xfId="0" applyFont="1" applyFill="1" applyBorder="1" applyAlignment="1" applyProtection="1">
      <alignment vertical="center"/>
      <protection hidden="1"/>
    </xf>
    <xf numFmtId="0" fontId="25" fillId="6" borderId="12" xfId="0" applyFont="1" applyFill="1" applyBorder="1" applyAlignment="1" applyProtection="1">
      <alignment vertical="center"/>
      <protection hidden="1"/>
    </xf>
    <xf numFmtId="0" fontId="26" fillId="0" borderId="7" xfId="0" applyFont="1" applyBorder="1" applyAlignment="1">
      <alignment vertical="center"/>
    </xf>
    <xf numFmtId="0" fontId="27" fillId="5" borderId="3" xfId="0" applyFont="1" applyFill="1" applyBorder="1" applyAlignment="1">
      <alignment vertical="center"/>
    </xf>
    <xf numFmtId="0" fontId="7" fillId="6" borderId="11" xfId="0" applyFont="1" applyFill="1" applyBorder="1" applyAlignment="1" applyProtection="1">
      <alignment vertical="center"/>
      <protection hidden="1"/>
    </xf>
    <xf numFmtId="0" fontId="26" fillId="6" borderId="7" xfId="0" applyFont="1" applyFill="1" applyBorder="1" applyAlignment="1" applyProtection="1">
      <alignment vertical="center"/>
      <protection hidden="1"/>
    </xf>
    <xf numFmtId="0" fontId="26" fillId="6" borderId="11" xfId="0" applyFont="1" applyFill="1" applyBorder="1" applyAlignment="1" applyProtection="1">
      <alignment vertical="center"/>
      <protection hidden="1"/>
    </xf>
    <xf numFmtId="0" fontId="7" fillId="6" borderId="12" xfId="0" applyFont="1" applyFill="1" applyBorder="1" applyAlignment="1" applyProtection="1">
      <alignment vertical="center"/>
      <protection hidden="1"/>
    </xf>
    <xf numFmtId="0" fontId="23" fillId="0" borderId="0" xfId="0" applyFont="1"/>
    <xf numFmtId="0" fontId="10" fillId="6" borderId="9" xfId="0" applyFont="1" applyFill="1" applyBorder="1" applyAlignment="1" applyProtection="1">
      <alignment vertical="center"/>
      <protection hidden="1"/>
    </xf>
    <xf numFmtId="0" fontId="10" fillId="6" borderId="10" xfId="0" applyFont="1" applyFill="1" applyBorder="1" applyAlignment="1" applyProtection="1">
      <alignment vertical="center"/>
      <protection hidden="1"/>
    </xf>
    <xf numFmtId="0" fontId="10" fillId="6" borderId="6" xfId="0" applyFont="1" applyFill="1" applyBorder="1" applyAlignment="1" applyProtection="1">
      <alignment vertical="center"/>
      <protection hidden="1"/>
    </xf>
    <xf numFmtId="0" fontId="7" fillId="6" borderId="6" xfId="0" applyFont="1" applyFill="1" applyBorder="1" applyAlignment="1" applyProtection="1">
      <alignment vertical="center"/>
      <protection hidden="1"/>
    </xf>
    <xf numFmtId="0" fontId="7" fillId="6" borderId="10" xfId="0" applyFont="1" applyFill="1" applyBorder="1" applyAlignment="1" applyProtection="1">
      <alignment vertical="center"/>
      <protection hidden="1"/>
    </xf>
    <xf numFmtId="0" fontId="25" fillId="6" borderId="9" xfId="0" applyFont="1" applyFill="1" applyBorder="1" applyAlignment="1" applyProtection="1">
      <alignment horizontal="left" vertical="center" wrapText="1"/>
      <protection hidden="1"/>
    </xf>
    <xf numFmtId="0" fontId="25" fillId="6" borderId="6" xfId="0" applyFont="1" applyFill="1" applyBorder="1" applyAlignment="1" applyProtection="1">
      <alignment horizontal="left" vertical="center" wrapText="1"/>
      <protection hidden="1"/>
    </xf>
    <xf numFmtId="0" fontId="25" fillId="6" borderId="10" xfId="0" applyFont="1" applyFill="1" applyBorder="1" applyAlignment="1" applyProtection="1">
      <alignment horizontal="left" vertical="center" wrapText="1"/>
      <protection hidden="1"/>
    </xf>
    <xf numFmtId="0" fontId="24" fillId="4" borderId="3" xfId="0" applyFont="1" applyFill="1" applyBorder="1" applyAlignment="1" applyProtection="1">
      <alignment vertical="center"/>
      <protection hidden="1"/>
    </xf>
    <xf numFmtId="0" fontId="24" fillId="4" borderId="5" xfId="0" applyFont="1" applyFill="1" applyBorder="1" applyAlignment="1" applyProtection="1">
      <alignment vertical="center"/>
      <protection hidden="1"/>
    </xf>
    <xf numFmtId="0" fontId="24" fillId="4" borderId="4" xfId="0" applyFont="1" applyFill="1" applyBorder="1" applyAlignment="1" applyProtection="1">
      <alignment vertical="center"/>
      <protection hidden="1"/>
    </xf>
    <xf numFmtId="0" fontId="0" fillId="0" borderId="12" xfId="0" applyBorder="1" applyAlignment="1">
      <alignment vertical="center"/>
    </xf>
    <xf numFmtId="0" fontId="13" fillId="4" borderId="4" xfId="0" applyFont="1" applyFill="1" applyBorder="1" applyAlignment="1" applyProtection="1">
      <alignment vertical="center"/>
      <protection hidden="1"/>
    </xf>
    <xf numFmtId="4" fontId="22" fillId="0" borderId="1"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hidden="1"/>
    </xf>
    <xf numFmtId="49" fontId="9" fillId="0" borderId="1" xfId="0" applyNumberFormat="1" applyFont="1" applyBorder="1" applyAlignment="1" applyProtection="1">
      <alignment horizontal="left" vertical="center" wrapText="1"/>
      <protection locked="0" hidden="1"/>
    </xf>
    <xf numFmtId="8" fontId="11" fillId="0" borderId="1" xfId="0" applyNumberFormat="1" applyFont="1" applyBorder="1" applyAlignment="1" applyProtection="1">
      <alignment vertical="center"/>
      <protection locked="0"/>
    </xf>
    <xf numFmtId="10" fontId="4" fillId="0" borderId="1" xfId="0" applyNumberFormat="1" applyFont="1" applyBorder="1" applyAlignment="1" applyProtection="1">
      <alignment vertical="center"/>
      <protection locked="0" hidden="1"/>
    </xf>
    <xf numFmtId="166" fontId="4" fillId="0" borderId="1" xfId="0" applyNumberFormat="1" applyFont="1" applyBorder="1" applyAlignment="1" applyProtection="1">
      <alignment vertical="center"/>
      <protection locked="0" hidden="1"/>
    </xf>
    <xf numFmtId="10" fontId="4" fillId="0" borderId="1" xfId="0" applyNumberFormat="1" applyFont="1" applyBorder="1" applyAlignment="1" applyProtection="1">
      <alignment vertical="center"/>
      <protection locked="0"/>
    </xf>
    <xf numFmtId="3" fontId="14" fillId="0" borderId="1" xfId="0" applyNumberFormat="1" applyFont="1" applyBorder="1" applyAlignment="1" applyProtection="1">
      <alignment horizontal="center" vertical="center"/>
      <protection locked="0"/>
    </xf>
    <xf numFmtId="4" fontId="22" fillId="0" borderId="1" xfId="0" applyNumberFormat="1" applyFont="1" applyBorder="1" applyAlignment="1">
      <alignment horizontal="center" vertical="center"/>
    </xf>
    <xf numFmtId="0" fontId="7" fillId="6" borderId="11" xfId="0" applyFont="1" applyFill="1" applyBorder="1" applyAlignment="1" applyProtection="1">
      <alignment horizontal="center" vertical="center"/>
      <protection hidden="1"/>
    </xf>
    <xf numFmtId="0" fontId="24" fillId="4" borderId="5" xfId="0" applyFont="1" applyFill="1" applyBorder="1" applyAlignment="1" applyProtection="1">
      <alignment horizontal="center" vertical="center"/>
      <protection hidden="1"/>
    </xf>
    <xf numFmtId="2" fontId="4" fillId="0" borderId="0" xfId="0" applyNumberFormat="1" applyFont="1" applyAlignment="1">
      <alignment horizontal="center" vertical="center"/>
    </xf>
    <xf numFmtId="0" fontId="5" fillId="8" borderId="3" xfId="0" applyFont="1" applyFill="1" applyBorder="1" applyAlignment="1">
      <alignment horizontal="left" vertical="center" wrapText="1"/>
    </xf>
    <xf numFmtId="10" fontId="4" fillId="6" borderId="1" xfId="0" applyNumberFormat="1" applyFont="1" applyFill="1" applyBorder="1" applyAlignment="1" applyProtection="1">
      <alignment vertical="center"/>
      <protection locked="0" hidden="1"/>
    </xf>
    <xf numFmtId="10" fontId="4" fillId="6" borderId="1" xfId="0" applyNumberFormat="1" applyFont="1" applyFill="1" applyBorder="1" applyAlignment="1" applyProtection="1">
      <alignment vertical="center"/>
      <protection locked="0"/>
    </xf>
    <xf numFmtId="0" fontId="19" fillId="8" borderId="2" xfId="0" applyFont="1" applyFill="1" applyBorder="1" applyAlignment="1">
      <alignment vertical="center" wrapText="1"/>
    </xf>
    <xf numFmtId="0" fontId="9" fillId="0" borderId="14" xfId="0" applyFont="1" applyBorder="1"/>
    <xf numFmtId="0" fontId="29" fillId="0" borderId="0" xfId="0" applyFont="1"/>
    <xf numFmtId="167" fontId="4" fillId="0" borderId="1" xfId="0" applyNumberFormat="1" applyFont="1" applyBorder="1" applyAlignment="1" applyProtection="1">
      <alignment horizontal="left" vertical="center"/>
      <protection locked="0" hidden="1"/>
    </xf>
    <xf numFmtId="168" fontId="4" fillId="0" borderId="1" xfId="0" applyNumberFormat="1" applyFont="1" applyBorder="1" applyAlignment="1" applyProtection="1">
      <alignment horizontal="left" vertical="center"/>
      <protection locked="0" hidden="1"/>
    </xf>
    <xf numFmtId="0" fontId="4" fillId="0" borderId="0" xfId="0" applyFont="1" applyAlignment="1">
      <alignment wrapText="1"/>
    </xf>
    <xf numFmtId="0" fontId="4" fillId="6" borderId="1" xfId="0" applyFont="1" applyFill="1" applyBorder="1" applyAlignment="1" applyProtection="1">
      <alignment vertical="center" wrapText="1"/>
      <protection hidden="1"/>
    </xf>
    <xf numFmtId="4" fontId="22" fillId="0" borderId="13" xfId="0" applyNumberFormat="1" applyFont="1" applyBorder="1" applyAlignment="1">
      <alignment horizontal="center" vertical="center"/>
    </xf>
    <xf numFmtId="0" fontId="19" fillId="8" borderId="4" xfId="3" applyFont="1" applyFill="1" applyBorder="1" applyAlignment="1" applyProtection="1">
      <alignment horizontal="center" vertical="center" wrapText="1"/>
      <protection hidden="1"/>
    </xf>
    <xf numFmtId="0" fontId="19" fillId="8" borderId="1" xfId="3" applyFont="1" applyFill="1" applyBorder="1" applyAlignment="1" applyProtection="1">
      <alignment horizontal="left" vertical="center"/>
      <protection hidden="1"/>
    </xf>
    <xf numFmtId="0" fontId="19" fillId="8" borderId="1" xfId="3" applyFont="1" applyFill="1" applyBorder="1" applyAlignment="1" applyProtection="1">
      <alignment horizontal="left" vertical="center" wrapText="1"/>
      <protection hidden="1"/>
    </xf>
    <xf numFmtId="0" fontId="19" fillId="8" borderId="1" xfId="3" applyFont="1" applyFill="1" applyBorder="1" applyAlignment="1" applyProtection="1">
      <alignment horizontal="center" vertical="center" wrapText="1"/>
      <protection hidden="1"/>
    </xf>
    <xf numFmtId="0" fontId="19" fillId="8" borderId="1" xfId="3" applyFont="1" applyFill="1" applyBorder="1" applyAlignment="1" applyProtection="1">
      <alignment vertical="center" wrapText="1"/>
      <protection hidden="1"/>
    </xf>
    <xf numFmtId="4" fontId="19" fillId="8" borderId="1" xfId="5" applyNumberFormat="1" applyFont="1" applyFill="1" applyBorder="1" applyAlignment="1" applyProtection="1">
      <alignment vertical="center" wrapText="1"/>
      <protection hidden="1"/>
    </xf>
    <xf numFmtId="0" fontId="22" fillId="0" borderId="12" xfId="0" applyFont="1" applyBorder="1" applyAlignment="1">
      <alignment vertical="center"/>
    </xf>
    <xf numFmtId="0" fontId="19" fillId="6" borderId="12" xfId="0" applyFont="1" applyFill="1" applyBorder="1" applyAlignment="1" applyProtection="1">
      <alignment vertical="center"/>
      <protection hidden="1"/>
    </xf>
    <xf numFmtId="0" fontId="19" fillId="6" borderId="12" xfId="3" applyFont="1" applyFill="1" applyBorder="1" applyAlignment="1" applyProtection="1">
      <alignment vertical="top"/>
      <protection hidden="1"/>
    </xf>
    <xf numFmtId="0" fontId="19" fillId="6" borderId="0" xfId="3" applyFont="1" applyFill="1" applyAlignment="1" applyProtection="1">
      <alignment vertical="top"/>
      <protection hidden="1"/>
    </xf>
    <xf numFmtId="0" fontId="19" fillId="6" borderId="12" xfId="3" applyFont="1" applyFill="1" applyBorder="1" applyAlignment="1" applyProtection="1">
      <alignment vertical="center" wrapText="1"/>
      <protection hidden="1"/>
    </xf>
    <xf numFmtId="0" fontId="19" fillId="6" borderId="12" xfId="3" applyFont="1" applyFill="1" applyBorder="1" applyAlignment="1" applyProtection="1">
      <alignment vertical="center"/>
      <protection hidden="1"/>
    </xf>
    <xf numFmtId="0" fontId="19" fillId="6" borderId="0" xfId="3" applyFont="1" applyFill="1" applyAlignment="1" applyProtection="1">
      <alignment vertical="center"/>
      <protection hidden="1"/>
    </xf>
    <xf numFmtId="0" fontId="19" fillId="6" borderId="9" xfId="3" applyFont="1" applyFill="1" applyBorder="1" applyAlignment="1" applyProtection="1">
      <alignment vertical="center"/>
      <protection hidden="1"/>
    </xf>
    <xf numFmtId="0" fontId="19" fillId="6" borderId="6" xfId="3" applyFont="1" applyFill="1" applyBorder="1" applyAlignment="1" applyProtection="1">
      <alignment horizontal="left" vertical="center"/>
      <protection hidden="1"/>
    </xf>
    <xf numFmtId="0" fontId="19" fillId="6" borderId="6" xfId="3" applyFont="1" applyFill="1" applyBorder="1" applyAlignment="1" applyProtection="1">
      <alignment vertical="center"/>
      <protection hidden="1"/>
    </xf>
    <xf numFmtId="4" fontId="22" fillId="6" borderId="1" xfId="3" applyNumberFormat="1" applyFont="1" applyFill="1" applyBorder="1" applyAlignment="1" applyProtection="1">
      <alignment vertical="center"/>
      <protection hidden="1"/>
    </xf>
    <xf numFmtId="0" fontId="19" fillId="9" borderId="3" xfId="0" applyFont="1" applyFill="1" applyBorder="1" applyAlignment="1" applyProtection="1">
      <alignment vertical="center"/>
      <protection hidden="1"/>
    </xf>
    <xf numFmtId="0" fontId="19" fillId="9" borderId="5" xfId="0" applyFont="1" applyFill="1" applyBorder="1" applyAlignment="1" applyProtection="1">
      <alignment vertical="center"/>
      <protection hidden="1"/>
    </xf>
    <xf numFmtId="4" fontId="19" fillId="9" borderId="3" xfId="0" applyNumberFormat="1" applyFont="1" applyFill="1" applyBorder="1" applyAlignment="1" applyProtection="1">
      <alignment vertical="center"/>
      <protection hidden="1"/>
    </xf>
    <xf numFmtId="0" fontId="22" fillId="0" borderId="0" xfId="0" applyFont="1" applyAlignment="1">
      <alignment horizontal="left" vertical="center"/>
    </xf>
    <xf numFmtId="3" fontId="14" fillId="0" borderId="1" xfId="0" applyNumberFormat="1" applyFont="1" applyBorder="1" applyAlignment="1">
      <alignment horizontal="center" vertical="center"/>
    </xf>
    <xf numFmtId="4" fontId="31" fillId="7" borderId="2" xfId="0" applyNumberFormat="1" applyFont="1" applyFill="1" applyBorder="1" applyAlignment="1">
      <alignment horizontal="left" vertical="center" wrapText="1"/>
    </xf>
    <xf numFmtId="4" fontId="31" fillId="0" borderId="2" xfId="0" applyNumberFormat="1" applyFont="1" applyBorder="1" applyAlignment="1" applyProtection="1">
      <alignment horizontal="left" vertical="center" wrapText="1"/>
      <protection locked="0"/>
    </xf>
    <xf numFmtId="3" fontId="31" fillId="0" borderId="1" xfId="0" applyNumberFormat="1" applyFont="1" applyBorder="1" applyAlignment="1" applyProtection="1">
      <alignment horizontal="left" vertical="center" wrapText="1"/>
      <protection locked="0"/>
    </xf>
    <xf numFmtId="4" fontId="31" fillId="0" borderId="2" xfId="0" applyNumberFormat="1" applyFont="1" applyBorder="1" applyAlignment="1">
      <alignment horizontal="left" vertical="center" wrapText="1"/>
    </xf>
    <xf numFmtId="0" fontId="22" fillId="2" borderId="0" xfId="0" applyFont="1" applyFill="1" applyAlignment="1">
      <alignment vertical="center"/>
    </xf>
    <xf numFmtId="0" fontId="22" fillId="0" borderId="1" xfId="0" applyFont="1" applyBorder="1" applyAlignment="1">
      <alignment horizontal="center" vertical="center"/>
    </xf>
    <xf numFmtId="0" fontId="22" fillId="0" borderId="2" xfId="0" applyFont="1" applyBorder="1" applyAlignment="1">
      <alignment horizontal="left" vertical="center"/>
    </xf>
    <xf numFmtId="0" fontId="31" fillId="0" borderId="1" xfId="0" applyFont="1" applyBorder="1" applyAlignment="1">
      <alignment horizontal="center" vertical="center"/>
    </xf>
    <xf numFmtId="0" fontId="31" fillId="0" borderId="1" xfId="0" applyFont="1" applyBorder="1" applyAlignment="1">
      <alignment horizontal="left" vertical="center"/>
    </xf>
    <xf numFmtId="2" fontId="31" fillId="0" borderId="1" xfId="0" applyNumberFormat="1" applyFont="1" applyBorder="1" applyAlignment="1">
      <alignment vertical="center"/>
    </xf>
    <xf numFmtId="2" fontId="31" fillId="0" borderId="1" xfId="0" applyNumberFormat="1" applyFont="1" applyBorder="1" applyAlignment="1">
      <alignment horizontal="center" vertical="center"/>
    </xf>
    <xf numFmtId="9" fontId="22" fillId="0" borderId="1" xfId="6" applyFont="1" applyBorder="1" applyAlignment="1" applyProtection="1">
      <alignment vertical="center" wrapText="1"/>
      <protection locked="0"/>
    </xf>
    <xf numFmtId="0" fontId="31" fillId="0" borderId="0" xfId="0" applyFont="1"/>
    <xf numFmtId="4" fontId="19" fillId="6" borderId="0" xfId="3" applyNumberFormat="1" applyFont="1" applyFill="1" applyAlignment="1" applyProtection="1">
      <alignment vertical="top"/>
      <protection hidden="1"/>
    </xf>
    <xf numFmtId="4" fontId="19" fillId="6" borderId="0" xfId="3" applyNumberFormat="1" applyFont="1" applyFill="1" applyAlignment="1" applyProtection="1">
      <alignment vertical="center"/>
      <protection hidden="1"/>
    </xf>
    <xf numFmtId="4" fontId="19" fillId="9" borderId="15" xfId="0" applyNumberFormat="1" applyFont="1" applyFill="1" applyBorder="1" applyAlignment="1" applyProtection="1">
      <alignment horizontal="right" vertical="center"/>
      <protection hidden="1"/>
    </xf>
    <xf numFmtId="0" fontId="22" fillId="0" borderId="0" xfId="0" applyFont="1"/>
    <xf numFmtId="0" fontId="30" fillId="0" borderId="0" xfId="0" applyFont="1"/>
    <xf numFmtId="0" fontId="22" fillId="6" borderId="1" xfId="3" applyFont="1" applyFill="1" applyBorder="1" applyAlignment="1" applyProtection="1">
      <alignment horizontal="center" vertical="center"/>
      <protection hidden="1"/>
    </xf>
    <xf numFmtId="0" fontId="5" fillId="6" borderId="3" xfId="0" applyFont="1" applyFill="1" applyBorder="1" applyAlignment="1" applyProtection="1">
      <alignment vertical="center" wrapText="1"/>
      <protection hidden="1"/>
    </xf>
    <xf numFmtId="0" fontId="0" fillId="0" borderId="4" xfId="0" applyBorder="1" applyAlignment="1">
      <alignment vertical="center"/>
    </xf>
    <xf numFmtId="0" fontId="25" fillId="6" borderId="12" xfId="0" applyFont="1" applyFill="1" applyBorder="1" applyAlignment="1" applyProtection="1">
      <alignment horizontal="left" vertical="center" wrapText="1"/>
      <protection hidden="1"/>
    </xf>
    <xf numFmtId="0" fontId="25" fillId="6" borderId="0" xfId="0" applyFont="1" applyFill="1" applyAlignment="1" applyProtection="1">
      <alignment horizontal="left" vertical="center" wrapText="1"/>
      <protection hidden="1"/>
    </xf>
    <xf numFmtId="0" fontId="25" fillId="6" borderId="13" xfId="0" applyFont="1" applyFill="1" applyBorder="1" applyAlignment="1" applyProtection="1">
      <alignment horizontal="left" vertical="center" wrapText="1"/>
      <protection hidden="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6" fillId="6" borderId="12" xfId="0" applyFont="1" applyFill="1" applyBorder="1" applyAlignment="1" applyProtection="1">
      <alignment vertical="center"/>
      <protection hidden="1"/>
    </xf>
    <xf numFmtId="0" fontId="6" fillId="6" borderId="0" xfId="0" applyFont="1" applyFill="1" applyAlignment="1" applyProtection="1">
      <alignment vertical="center"/>
      <protection hidden="1"/>
    </xf>
    <xf numFmtId="0" fontId="5" fillId="8" borderId="3" xfId="0" applyFont="1" applyFill="1" applyBorder="1" applyAlignment="1" applyProtection="1">
      <alignment horizontal="center" vertical="center" wrapText="1"/>
      <protection hidden="1"/>
    </xf>
    <xf numFmtId="0" fontId="5" fillId="8" borderId="4" xfId="0" applyFont="1" applyFill="1" applyBorder="1" applyAlignment="1" applyProtection="1">
      <alignment horizontal="center" vertical="center" wrapText="1"/>
      <protection hidden="1"/>
    </xf>
    <xf numFmtId="0" fontId="25" fillId="6" borderId="9" xfId="0" applyFont="1" applyFill="1" applyBorder="1" applyAlignment="1" applyProtection="1">
      <alignment horizontal="left" vertical="center" wrapText="1"/>
      <protection hidden="1"/>
    </xf>
    <xf numFmtId="0" fontId="25" fillId="6" borderId="6" xfId="0" applyFont="1" applyFill="1" applyBorder="1" applyAlignment="1" applyProtection="1">
      <alignment horizontal="left" vertical="center" wrapText="1"/>
      <protection hidden="1"/>
    </xf>
    <xf numFmtId="0" fontId="25" fillId="6" borderId="10" xfId="0" applyFont="1" applyFill="1" applyBorder="1" applyAlignment="1" applyProtection="1">
      <alignment horizontal="left" vertical="center" wrapText="1"/>
      <protection hidden="1"/>
    </xf>
  </cellXfs>
  <cellStyles count="9">
    <cellStyle name="Euro" xfId="1" xr:uid="{00000000-0005-0000-0000-000000000000}"/>
    <cellStyle name="Komma 2" xfId="5" xr:uid="{00000000-0005-0000-0000-000001000000}"/>
    <cellStyle name="Prozent" xfId="6" builtinId="5"/>
    <cellStyle name="Standard" xfId="0" builtinId="0"/>
    <cellStyle name="Standard 2" xfId="2" xr:uid="{00000000-0005-0000-0000-000004000000}"/>
    <cellStyle name="Standard 3" xfId="3" xr:uid="{00000000-0005-0000-0000-000005000000}"/>
    <cellStyle name="Standard 3 7" xfId="8" xr:uid="{00000000-0005-0000-0000-000006000000}"/>
    <cellStyle name="Standard 4" xfId="7" xr:uid="{00000000-0005-0000-0000-000007000000}"/>
    <cellStyle name="Währung 2" xfId="4" xr:uid="{00000000-0005-0000-0000-000008000000}"/>
  </cellStyles>
  <dxfs count="12">
    <dxf>
      <font>
        <color rgb="FF9C0006"/>
      </font>
      <fill>
        <patternFill>
          <bgColor rgb="FFFFC7CE"/>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FF99CC"/>
      <color rgb="FFF8AC26"/>
      <color rgb="FF7BF3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90"/>
  <sheetViews>
    <sheetView showGridLines="0" tabSelected="1" workbookViewId="0">
      <selection activeCell="A27" sqref="A27"/>
    </sheetView>
  </sheetViews>
  <sheetFormatPr baseColWidth="10" defaultColWidth="11.42578125" defaultRowHeight="13.5" x14ac:dyDescent="0.25"/>
  <cols>
    <col min="1" max="1" width="55.5703125" style="1" customWidth="1"/>
    <col min="2" max="2" width="40.5703125" style="1" customWidth="1"/>
    <col min="3" max="3" width="11.42578125" style="1"/>
    <col min="4" max="5" width="11.42578125" style="125"/>
    <col min="6" max="6" width="11.42578125" style="94"/>
    <col min="7" max="9" width="11.42578125" style="125"/>
    <col min="10" max="16384" width="11.42578125" style="1"/>
  </cols>
  <sheetData>
    <row r="1" spans="1:2" ht="24.95" customHeight="1" x14ac:dyDescent="0.25">
      <c r="A1" s="88" t="s">
        <v>654</v>
      </c>
      <c r="B1" s="84"/>
    </row>
    <row r="2" spans="1:2" ht="20.100000000000001" customHeight="1" x14ac:dyDescent="0.25">
      <c r="A2" s="45" t="s">
        <v>0</v>
      </c>
      <c r="B2" s="31"/>
    </row>
    <row r="3" spans="1:2" ht="20.100000000000001" customHeight="1" x14ac:dyDescent="0.25">
      <c r="A3" s="87" t="s">
        <v>142</v>
      </c>
      <c r="B3" s="31"/>
    </row>
    <row r="4" spans="1:2" ht="9.9499999999999993" customHeight="1" x14ac:dyDescent="0.25">
      <c r="A4" s="95"/>
      <c r="B4" s="96"/>
    </row>
    <row r="5" spans="1:2" ht="30" customHeight="1" x14ac:dyDescent="0.25">
      <c r="A5" s="85" t="s">
        <v>124</v>
      </c>
      <c r="B5" s="86"/>
    </row>
    <row r="6" spans="1:2" x14ac:dyDescent="0.25">
      <c r="A6" s="47" t="s">
        <v>86</v>
      </c>
      <c r="B6" s="109"/>
    </row>
    <row r="7" spans="1:2" x14ac:dyDescent="0.25">
      <c r="A7" s="47" t="s">
        <v>155</v>
      </c>
      <c r="B7" s="109"/>
    </row>
    <row r="8" spans="1:2" x14ac:dyDescent="0.25">
      <c r="A8" s="47" t="s">
        <v>49</v>
      </c>
      <c r="B8" s="109"/>
    </row>
    <row r="9" spans="1:2" x14ac:dyDescent="0.25">
      <c r="A9" s="47" t="s">
        <v>84</v>
      </c>
      <c r="B9" s="109"/>
    </row>
    <row r="10" spans="1:2" x14ac:dyDescent="0.25">
      <c r="A10" s="47" t="s">
        <v>85</v>
      </c>
      <c r="B10" s="109"/>
    </row>
    <row r="11" spans="1:2" x14ac:dyDescent="0.25">
      <c r="A11" s="47" t="s">
        <v>47</v>
      </c>
      <c r="B11" s="109"/>
    </row>
    <row r="12" spans="1:2" x14ac:dyDescent="0.25">
      <c r="A12" s="47" t="s">
        <v>48</v>
      </c>
      <c r="B12" s="109"/>
    </row>
    <row r="13" spans="1:2" x14ac:dyDescent="0.25">
      <c r="A13" s="47" t="s">
        <v>123</v>
      </c>
      <c r="B13" s="109"/>
    </row>
    <row r="14" spans="1:2" ht="9.9499999999999993" customHeight="1" x14ac:dyDescent="0.25">
      <c r="A14" s="48"/>
      <c r="B14" s="5"/>
    </row>
    <row r="15" spans="1:2" ht="30" customHeight="1" x14ac:dyDescent="0.25">
      <c r="A15" s="103" t="s">
        <v>125</v>
      </c>
      <c r="B15" s="107"/>
    </row>
    <row r="16" spans="1:2" ht="20.100000000000001" customHeight="1" x14ac:dyDescent="0.25">
      <c r="A16" s="44" t="s">
        <v>126</v>
      </c>
      <c r="B16" s="52"/>
    </row>
    <row r="17" spans="1:6" x14ac:dyDescent="0.25">
      <c r="A17" s="47" t="s">
        <v>127</v>
      </c>
      <c r="B17" s="109"/>
      <c r="F17" s="94" t="s">
        <v>117</v>
      </c>
    </row>
    <row r="18" spans="1:6" ht="67.5" x14ac:dyDescent="0.25">
      <c r="A18" s="129" t="s">
        <v>197</v>
      </c>
      <c r="B18" s="109"/>
    </row>
    <row r="19" spans="1:6" x14ac:dyDescent="0.25">
      <c r="A19" s="47" t="s">
        <v>198</v>
      </c>
      <c r="B19" s="109"/>
      <c r="F19" s="94" t="s">
        <v>189</v>
      </c>
    </row>
    <row r="20" spans="1:6" x14ac:dyDescent="0.25">
      <c r="A20" s="47" t="s">
        <v>202</v>
      </c>
      <c r="B20" s="109"/>
      <c r="F20" s="94" t="s">
        <v>149</v>
      </c>
    </row>
    <row r="21" spans="1:6" x14ac:dyDescent="0.25">
      <c r="A21" s="47" t="s">
        <v>199</v>
      </c>
      <c r="B21" s="109"/>
    </row>
    <row r="22" spans="1:6" x14ac:dyDescent="0.25">
      <c r="A22" s="47" t="s">
        <v>200</v>
      </c>
      <c r="B22" s="109"/>
    </row>
    <row r="23" spans="1:6" x14ac:dyDescent="0.25">
      <c r="A23" s="47" t="s">
        <v>131</v>
      </c>
      <c r="B23" s="109"/>
    </row>
    <row r="24" spans="1:6" ht="9.9499999999999993" customHeight="1" x14ac:dyDescent="0.25">
      <c r="A24" s="48"/>
      <c r="B24" s="5"/>
      <c r="F24" s="94" t="s">
        <v>117</v>
      </c>
    </row>
    <row r="25" spans="1:6" ht="30" customHeight="1" x14ac:dyDescent="0.25">
      <c r="A25" s="103" t="s">
        <v>193</v>
      </c>
      <c r="B25" s="107"/>
      <c r="F25" s="94" t="s">
        <v>118</v>
      </c>
    </row>
    <row r="26" spans="1:6" ht="87.75" customHeight="1" x14ac:dyDescent="0.25">
      <c r="A26" s="172" t="s">
        <v>1895</v>
      </c>
      <c r="B26" s="173"/>
      <c r="F26" s="94" t="s">
        <v>150</v>
      </c>
    </row>
    <row r="27" spans="1:6" x14ac:dyDescent="0.25">
      <c r="A27" s="47" t="s">
        <v>136</v>
      </c>
      <c r="B27" s="109"/>
    </row>
    <row r="28" spans="1:6" x14ac:dyDescent="0.25">
      <c r="A28" s="47" t="s">
        <v>128</v>
      </c>
      <c r="B28" s="109"/>
    </row>
    <row r="29" spans="1:6" x14ac:dyDescent="0.25">
      <c r="A29" s="47" t="s">
        <v>132</v>
      </c>
      <c r="B29" s="109"/>
    </row>
    <row r="30" spans="1:6" x14ac:dyDescent="0.25">
      <c r="A30" s="47" t="s">
        <v>162</v>
      </c>
      <c r="B30" s="127"/>
    </row>
    <row r="31" spans="1:6" x14ac:dyDescent="0.25">
      <c r="A31" s="47" t="s">
        <v>194</v>
      </c>
      <c r="B31" s="126"/>
    </row>
    <row r="32" spans="1:6" ht="9.9499999999999993" customHeight="1" x14ac:dyDescent="0.25">
      <c r="A32" s="44"/>
      <c r="B32" s="31"/>
    </row>
    <row r="33" spans="1:6" x14ac:dyDescent="0.25">
      <c r="A33" s="47" t="s">
        <v>136</v>
      </c>
      <c r="B33" s="109"/>
    </row>
    <row r="34" spans="1:6" x14ac:dyDescent="0.25">
      <c r="A34" s="47" t="s">
        <v>128</v>
      </c>
      <c r="B34" s="109"/>
    </row>
    <row r="35" spans="1:6" x14ac:dyDescent="0.25">
      <c r="A35" s="47" t="s">
        <v>132</v>
      </c>
      <c r="B35" s="109"/>
    </row>
    <row r="36" spans="1:6" x14ac:dyDescent="0.25">
      <c r="A36" s="47" t="s">
        <v>162</v>
      </c>
      <c r="B36" s="127"/>
    </row>
    <row r="37" spans="1:6" x14ac:dyDescent="0.25">
      <c r="A37" s="47" t="s">
        <v>194</v>
      </c>
      <c r="B37" s="126"/>
    </row>
    <row r="38" spans="1:6" ht="9.9499999999999993" customHeight="1" x14ac:dyDescent="0.25">
      <c r="A38" s="44"/>
      <c r="B38" s="31"/>
    </row>
    <row r="39" spans="1:6" x14ac:dyDescent="0.25">
      <c r="A39" s="47" t="s">
        <v>136</v>
      </c>
      <c r="B39" s="109"/>
    </row>
    <row r="40" spans="1:6" x14ac:dyDescent="0.25">
      <c r="A40" s="47" t="s">
        <v>128</v>
      </c>
      <c r="B40" s="109"/>
    </row>
    <row r="41" spans="1:6" x14ac:dyDescent="0.25">
      <c r="A41" s="47" t="s">
        <v>132</v>
      </c>
      <c r="B41" s="109"/>
    </row>
    <row r="42" spans="1:6" x14ac:dyDescent="0.25">
      <c r="A42" s="47" t="s">
        <v>162</v>
      </c>
      <c r="B42" s="127"/>
    </row>
    <row r="43" spans="1:6" x14ac:dyDescent="0.25">
      <c r="A43" s="47" t="s">
        <v>194</v>
      </c>
      <c r="B43" s="126"/>
    </row>
    <row r="44" spans="1:6" ht="9.9499999999999993" customHeight="1" x14ac:dyDescent="0.25">
      <c r="A44" s="48"/>
      <c r="B44" s="5"/>
    </row>
    <row r="45" spans="1:6" ht="30" hidden="1" customHeight="1" x14ac:dyDescent="0.25">
      <c r="A45" s="103" t="s">
        <v>204</v>
      </c>
      <c r="B45" s="107"/>
      <c r="F45" s="94" t="s">
        <v>118</v>
      </c>
    </row>
    <row r="46" spans="1:6" ht="58.5" hidden="1" customHeight="1" x14ac:dyDescent="0.25">
      <c r="A46" s="172" t="s">
        <v>195</v>
      </c>
      <c r="B46" s="173"/>
      <c r="F46" s="94" t="s">
        <v>150</v>
      </c>
    </row>
    <row r="47" spans="1:6" hidden="1" x14ac:dyDescent="0.25">
      <c r="A47" s="47" t="s">
        <v>136</v>
      </c>
      <c r="B47" s="109"/>
    </row>
    <row r="48" spans="1:6" hidden="1" x14ac:dyDescent="0.25">
      <c r="A48" s="47" t="s">
        <v>128</v>
      </c>
      <c r="B48" s="109"/>
    </row>
    <row r="49" spans="1:2" hidden="1" x14ac:dyDescent="0.25">
      <c r="A49" s="47" t="s">
        <v>132</v>
      </c>
      <c r="B49" s="109"/>
    </row>
    <row r="50" spans="1:2" hidden="1" x14ac:dyDescent="0.25">
      <c r="A50" s="47" t="s">
        <v>162</v>
      </c>
      <c r="B50" s="127"/>
    </row>
    <row r="51" spans="1:2" hidden="1" x14ac:dyDescent="0.25">
      <c r="A51" s="47" t="s">
        <v>194</v>
      </c>
      <c r="B51" s="126"/>
    </row>
    <row r="52" spans="1:2" ht="9.9499999999999993" hidden="1" customHeight="1" x14ac:dyDescent="0.25">
      <c r="A52" s="44"/>
      <c r="B52" s="31"/>
    </row>
    <row r="53" spans="1:2" hidden="1" x14ac:dyDescent="0.25">
      <c r="A53" s="47" t="s">
        <v>136</v>
      </c>
      <c r="B53" s="109"/>
    </row>
    <row r="54" spans="1:2" hidden="1" x14ac:dyDescent="0.25">
      <c r="A54" s="47" t="s">
        <v>128</v>
      </c>
      <c r="B54" s="109"/>
    </row>
    <row r="55" spans="1:2" hidden="1" x14ac:dyDescent="0.25">
      <c r="A55" s="47" t="s">
        <v>132</v>
      </c>
      <c r="B55" s="109"/>
    </row>
    <row r="56" spans="1:2" hidden="1" x14ac:dyDescent="0.25">
      <c r="A56" s="47" t="s">
        <v>162</v>
      </c>
      <c r="B56" s="127"/>
    </row>
    <row r="57" spans="1:2" hidden="1" x14ac:dyDescent="0.25">
      <c r="A57" s="47" t="s">
        <v>194</v>
      </c>
      <c r="B57" s="126"/>
    </row>
    <row r="58" spans="1:2" ht="9.9499999999999993" hidden="1" customHeight="1" x14ac:dyDescent="0.25">
      <c r="A58" s="44"/>
      <c r="B58" s="31"/>
    </row>
    <row r="59" spans="1:2" hidden="1" x14ac:dyDescent="0.25">
      <c r="A59" s="47" t="s">
        <v>136</v>
      </c>
      <c r="B59" s="109"/>
    </row>
    <row r="60" spans="1:2" hidden="1" x14ac:dyDescent="0.25">
      <c r="A60" s="47" t="s">
        <v>128</v>
      </c>
      <c r="B60" s="109"/>
    </row>
    <row r="61" spans="1:2" hidden="1" x14ac:dyDescent="0.25">
      <c r="A61" s="47" t="s">
        <v>132</v>
      </c>
      <c r="B61" s="109"/>
    </row>
    <row r="62" spans="1:2" hidden="1" x14ac:dyDescent="0.25">
      <c r="A62" s="47" t="s">
        <v>162</v>
      </c>
      <c r="B62" s="127"/>
    </row>
    <row r="63" spans="1:2" hidden="1" x14ac:dyDescent="0.25">
      <c r="A63" s="47" t="s">
        <v>194</v>
      </c>
      <c r="B63" s="126"/>
    </row>
    <row r="64" spans="1:2" ht="9.9499999999999993" hidden="1" customHeight="1" x14ac:dyDescent="0.25">
      <c r="A64" s="48"/>
      <c r="B64" s="5"/>
    </row>
    <row r="65" spans="1:2" ht="30" customHeight="1" x14ac:dyDescent="0.25">
      <c r="A65" s="103" t="s">
        <v>129</v>
      </c>
      <c r="B65" s="107"/>
    </row>
    <row r="66" spans="1:2" ht="20.100000000000001" customHeight="1" x14ac:dyDescent="0.25">
      <c r="A66" s="44" t="s">
        <v>130</v>
      </c>
      <c r="B66" s="52"/>
    </row>
    <row r="67" spans="1:2" x14ac:dyDescent="0.25">
      <c r="A67" s="47" t="s">
        <v>1894</v>
      </c>
      <c r="B67" s="109"/>
    </row>
    <row r="68" spans="1:2" x14ac:dyDescent="0.25">
      <c r="A68" s="47" t="s">
        <v>208</v>
      </c>
      <c r="B68" s="109"/>
    </row>
    <row r="69" spans="1:2" x14ac:dyDescent="0.25">
      <c r="A69" s="47" t="s">
        <v>203</v>
      </c>
      <c r="B69" s="109"/>
    </row>
    <row r="70" spans="1:2" x14ac:dyDescent="0.25">
      <c r="A70" s="47" t="s">
        <v>135</v>
      </c>
      <c r="B70" s="109"/>
    </row>
    <row r="71" spans="1:2" x14ac:dyDescent="0.25">
      <c r="A71" s="47" t="s">
        <v>133</v>
      </c>
      <c r="B71" s="109"/>
    </row>
    <row r="72" spans="1:2" x14ac:dyDescent="0.25">
      <c r="A72" s="47" t="s">
        <v>134</v>
      </c>
      <c r="B72" s="109"/>
    </row>
    <row r="73" spans="1:2" s="128" customFormat="1" ht="27" x14ac:dyDescent="0.25">
      <c r="A73" s="129" t="s">
        <v>196</v>
      </c>
      <c r="B73" s="109"/>
    </row>
    <row r="74" spans="1:2" ht="9.9499999999999993" customHeight="1" x14ac:dyDescent="0.25">
      <c r="A74" s="48"/>
      <c r="B74" s="5"/>
    </row>
    <row r="75" spans="1:2" ht="30" customHeight="1" x14ac:dyDescent="0.25">
      <c r="A75" s="103" t="s">
        <v>138</v>
      </c>
      <c r="B75" s="107"/>
    </row>
    <row r="76" spans="1:2" ht="20.100000000000001" customHeight="1" x14ac:dyDescent="0.25">
      <c r="A76" s="44" t="s">
        <v>137</v>
      </c>
      <c r="B76" s="52"/>
    </row>
    <row r="77" spans="1:2" ht="20.100000000000001" customHeight="1" x14ac:dyDescent="0.25">
      <c r="A77" s="44" t="s">
        <v>140</v>
      </c>
      <c r="B77" s="52"/>
    </row>
    <row r="78" spans="1:2" x14ac:dyDescent="0.25">
      <c r="A78" s="47" t="s">
        <v>186</v>
      </c>
      <c r="B78" s="109"/>
    </row>
    <row r="79" spans="1:2" x14ac:dyDescent="0.25">
      <c r="A79" s="47" t="s">
        <v>187</v>
      </c>
      <c r="B79" s="109"/>
    </row>
    <row r="80" spans="1:2" x14ac:dyDescent="0.25">
      <c r="A80" s="47" t="s">
        <v>188</v>
      </c>
      <c r="B80" s="109"/>
    </row>
    <row r="81" spans="1:2" ht="9.9499999999999993" customHeight="1" x14ac:dyDescent="0.25">
      <c r="A81" s="48"/>
      <c r="B81" s="5"/>
    </row>
    <row r="82" spans="1:2" x14ac:dyDescent="0.25">
      <c r="A82" s="47" t="s">
        <v>186</v>
      </c>
      <c r="B82" s="109"/>
    </row>
    <row r="83" spans="1:2" x14ac:dyDescent="0.25">
      <c r="A83" s="47" t="s">
        <v>187</v>
      </c>
      <c r="B83" s="109"/>
    </row>
    <row r="84" spans="1:2" x14ac:dyDescent="0.25">
      <c r="A84" s="47" t="s">
        <v>188</v>
      </c>
      <c r="B84" s="109"/>
    </row>
    <row r="85" spans="1:2" ht="9.9499999999999993" customHeight="1" x14ac:dyDescent="0.25">
      <c r="A85" s="48"/>
      <c r="B85" s="5"/>
    </row>
    <row r="86" spans="1:2" ht="30" customHeight="1" x14ac:dyDescent="0.25">
      <c r="A86" s="103" t="s">
        <v>148</v>
      </c>
      <c r="B86" s="107"/>
    </row>
    <row r="87" spans="1:2" ht="20.100000000000001" customHeight="1" x14ac:dyDescent="0.25">
      <c r="A87" s="44" t="s">
        <v>153</v>
      </c>
      <c r="B87" s="52"/>
    </row>
    <row r="88" spans="1:2" ht="20.100000000000001" customHeight="1" x14ac:dyDescent="0.25">
      <c r="A88" s="44" t="s">
        <v>154</v>
      </c>
      <c r="B88" s="52"/>
    </row>
    <row r="89" spans="1:2" ht="60" customHeight="1" x14ac:dyDescent="0.25">
      <c r="A89" s="47" t="s">
        <v>151</v>
      </c>
      <c r="B89" s="110"/>
    </row>
    <row r="90" spans="1:2" ht="60" customHeight="1" x14ac:dyDescent="0.25">
      <c r="A90" s="47" t="s">
        <v>152</v>
      </c>
      <c r="B90" s="110"/>
    </row>
  </sheetData>
  <sheetProtection algorithmName="SHA-512" hashValue="qLOSSKmX5qSoRP6vk/Y25cMZq/EAq3hvXSGsLmmcMH320FT9IA874gdP5Q9VS3mFhAy1I+Ephx+FVKQip3mNxw==" saltValue="ULkJ3212jZJCB59gGcU0CA==" spinCount="100000" sheet="1" objects="1" scenarios="1"/>
  <mergeCells count="2">
    <mergeCell ref="A46:B46"/>
    <mergeCell ref="A26:B26"/>
  </mergeCells>
  <conditionalFormatting sqref="A26">
    <cfRule type="expression" dxfId="11" priority="7">
      <formula>NOT(CELL("Schutz",A26))</formula>
    </cfRule>
  </conditionalFormatting>
  <conditionalFormatting sqref="A46">
    <cfRule type="expression" dxfId="10" priority="6">
      <formula>NOT(CELL("Schutz",A46))</formula>
    </cfRule>
  </conditionalFormatting>
  <conditionalFormatting sqref="A1:XFD25">
    <cfRule type="expression" dxfId="9" priority="1">
      <formula>NOT(CELL("Schutz",A1))</formula>
    </cfRule>
  </conditionalFormatting>
  <conditionalFormatting sqref="A47:XFD1048576">
    <cfRule type="expression" dxfId="8" priority="5">
      <formula>NOT(CELL("Schutz",A47))</formula>
    </cfRule>
  </conditionalFormatting>
  <conditionalFormatting sqref="C26:XFD26 A27:XFD45 C46:XFD46">
    <cfRule type="expression" dxfId="7" priority="16">
      <formula>NOT(CELL("Schutz",A26))</formula>
    </cfRule>
  </conditionalFormatting>
  <dataValidations count="4">
    <dataValidation type="list" allowBlank="1" showInputMessage="1" showErrorMessage="1" sqref="B23" xr:uid="{00000000-0002-0000-0400-000000000000}">
      <formula1>$F$23:$F$26</formula1>
    </dataValidation>
    <dataValidation type="list" allowBlank="1" showInputMessage="1" showErrorMessage="1" sqref="B19:B20" xr:uid="{00000000-0002-0000-0400-000001000000}">
      <formula1>$F$16:$F$20</formula1>
    </dataValidation>
    <dataValidation type="list" allowBlank="1" showInputMessage="1" showErrorMessage="1" sqref="B73 B17:B18 B21:B22" xr:uid="{00000000-0002-0000-0400-000002000000}">
      <formula1>$F$24:$F$25</formula1>
    </dataValidation>
    <dataValidation type="whole" operator="greaterThan" allowBlank="1" showInputMessage="1" showErrorMessage="1" error="Fläche in Quadratmetern als ganze Zahl eintragen" promptTitle="Jahresreinigungsfläche" prompt="Fläche in Quadratmetern als ganze Zahl eintragen" sqref="B30 B36 B42 B50 B56 B62" xr:uid="{00000000-0002-0000-0400-000003000000}">
      <formula1>0</formula1>
    </dataValidation>
  </dataValidations>
  <printOptions horizontalCentered="1"/>
  <pageMargins left="0.31496062992125984" right="0.11811023622047245" top="0.59055118110236227" bottom="0.59055118110236227" header="0.39370078740157483" footer="0.39370078740157483"/>
  <pageSetup paperSize="9" fitToHeight="0" orientation="portrait" r:id="rId1"/>
  <headerFooter alignWithMargins="0"/>
  <rowBreaks count="1" manualBreakCount="1">
    <brk id="74"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M50"/>
  <sheetViews>
    <sheetView showGridLines="0" workbookViewId="0">
      <selection activeCell="B13" sqref="B13"/>
    </sheetView>
  </sheetViews>
  <sheetFormatPr baseColWidth="10" defaultColWidth="11.42578125" defaultRowHeight="13.5" x14ac:dyDescent="0.25"/>
  <cols>
    <col min="1" max="1" width="30.5703125" style="1" customWidth="1"/>
    <col min="2" max="13" width="10.5703125" style="1" customWidth="1"/>
    <col min="14" max="16384" width="11.42578125" style="1"/>
  </cols>
  <sheetData>
    <row r="1" spans="1:13" ht="24.95" customHeight="1" x14ac:dyDescent="0.25">
      <c r="A1" s="88" t="str">
        <f>Auftraggeber</f>
        <v>Landkreis Celle</v>
      </c>
      <c r="B1" s="90"/>
      <c r="C1" s="90"/>
      <c r="D1" s="90"/>
      <c r="E1" s="90"/>
      <c r="F1" s="90"/>
      <c r="G1" s="90"/>
      <c r="H1" s="90"/>
      <c r="I1" s="90"/>
      <c r="J1" s="90"/>
      <c r="K1" s="90"/>
      <c r="L1" s="90"/>
      <c r="M1" s="84"/>
    </row>
    <row r="2" spans="1:13" ht="20.100000000000001" customHeight="1" x14ac:dyDescent="0.25">
      <c r="A2" s="45" t="str">
        <f>Leistungsgegenstand</f>
        <v>Ausschreibung der Gebäudereinigung</v>
      </c>
      <c r="B2" s="5"/>
      <c r="C2" s="4"/>
      <c r="D2" s="4"/>
      <c r="E2" s="4"/>
      <c r="F2" s="4"/>
      <c r="G2" s="4"/>
      <c r="H2" s="4"/>
      <c r="I2" s="4"/>
      <c r="J2" s="4"/>
      <c r="K2" s="4"/>
      <c r="L2" s="4"/>
      <c r="M2" s="32"/>
    </row>
    <row r="3" spans="1:13" ht="80.099999999999994" customHeight="1" x14ac:dyDescent="0.25">
      <c r="A3" s="174" t="s">
        <v>141</v>
      </c>
      <c r="B3" s="175"/>
      <c r="C3" s="175"/>
      <c r="D3" s="175"/>
      <c r="E3" s="175"/>
      <c r="F3" s="175"/>
      <c r="G3" s="175"/>
      <c r="H3" s="175"/>
      <c r="I3" s="175"/>
      <c r="J3" s="175"/>
      <c r="K3" s="175"/>
      <c r="L3" s="175"/>
      <c r="M3" s="176"/>
    </row>
    <row r="4" spans="1:13" ht="9.9499999999999993" customHeight="1" x14ac:dyDescent="0.25">
      <c r="A4" s="95"/>
      <c r="B4" s="97"/>
      <c r="C4" s="98"/>
      <c r="D4" s="98"/>
      <c r="E4" s="98"/>
      <c r="F4" s="98"/>
      <c r="G4" s="98"/>
      <c r="H4" s="98"/>
      <c r="I4" s="98"/>
      <c r="J4" s="98"/>
      <c r="K4" s="98"/>
      <c r="L4" s="98"/>
      <c r="M4" s="99"/>
    </row>
    <row r="5" spans="1:13" ht="30" customHeight="1" x14ac:dyDescent="0.25">
      <c r="A5" s="103" t="s">
        <v>139</v>
      </c>
      <c r="B5" s="104"/>
      <c r="C5" s="104"/>
      <c r="D5" s="104"/>
      <c r="E5" s="104"/>
      <c r="F5" s="104"/>
      <c r="G5" s="104"/>
      <c r="H5" s="104"/>
      <c r="I5" s="104"/>
      <c r="J5" s="104"/>
      <c r="K5" s="104"/>
      <c r="L5" s="104"/>
      <c r="M5" s="105"/>
    </row>
    <row r="6" spans="1:13" ht="9.9499999999999993" customHeight="1" x14ac:dyDescent="0.25">
      <c r="A6" s="179"/>
      <c r="B6" s="180"/>
      <c r="C6" s="180"/>
      <c r="D6" s="180"/>
      <c r="E6" s="180"/>
      <c r="F6" s="180"/>
      <c r="G6" s="180"/>
      <c r="H6" s="46"/>
      <c r="I6" s="46"/>
      <c r="J6" s="46"/>
      <c r="K6" s="46"/>
      <c r="L6" s="46"/>
      <c r="M6" s="52"/>
    </row>
    <row r="7" spans="1:13" ht="39.950000000000003" customHeight="1" x14ac:dyDescent="0.25">
      <c r="A7" s="53"/>
      <c r="B7" s="181" t="s">
        <v>144</v>
      </c>
      <c r="C7" s="182"/>
      <c r="D7" s="181" t="s">
        <v>207</v>
      </c>
      <c r="E7" s="182"/>
      <c r="F7" s="177" t="s">
        <v>79</v>
      </c>
      <c r="G7" s="178"/>
      <c r="H7" s="177" t="s">
        <v>79</v>
      </c>
      <c r="I7" s="178"/>
      <c r="J7" s="177" t="s">
        <v>79</v>
      </c>
      <c r="K7" s="178"/>
      <c r="L7" s="177" t="s">
        <v>79</v>
      </c>
      <c r="M7" s="178"/>
    </row>
    <row r="8" spans="1:13" x14ac:dyDescent="0.25">
      <c r="A8" s="53"/>
      <c r="B8" s="54"/>
      <c r="C8" s="54"/>
      <c r="D8" s="54"/>
      <c r="E8" s="54"/>
      <c r="F8" s="55"/>
      <c r="G8" s="55"/>
      <c r="H8" s="55"/>
      <c r="I8" s="55"/>
      <c r="J8" s="55"/>
      <c r="K8" s="55"/>
      <c r="L8" s="55"/>
      <c r="M8" s="56"/>
    </row>
    <row r="9" spans="1:13" ht="15" customHeight="1" x14ac:dyDescent="0.25">
      <c r="A9" s="57" t="s">
        <v>1</v>
      </c>
      <c r="B9" s="58">
        <v>1</v>
      </c>
      <c r="C9" s="59">
        <v>15</v>
      </c>
      <c r="D9" s="58">
        <v>1</v>
      </c>
      <c r="E9" s="59">
        <v>15</v>
      </c>
      <c r="F9" s="60">
        <v>1</v>
      </c>
      <c r="G9" s="111"/>
      <c r="H9" s="60">
        <v>1</v>
      </c>
      <c r="I9" s="111"/>
      <c r="J9" s="60">
        <v>1</v>
      </c>
      <c r="K9" s="111"/>
      <c r="L9" s="60">
        <v>1</v>
      </c>
      <c r="M9" s="111"/>
    </row>
    <row r="10" spans="1:13" ht="9.9499999999999993" customHeight="1" x14ac:dyDescent="0.25">
      <c r="A10" s="53"/>
      <c r="B10" s="54"/>
      <c r="C10" s="54"/>
      <c r="D10" s="54"/>
      <c r="E10" s="54"/>
      <c r="F10" s="55"/>
      <c r="G10" s="55"/>
      <c r="H10" s="55"/>
      <c r="I10" s="55"/>
      <c r="J10" s="55"/>
      <c r="K10" s="55"/>
      <c r="L10" s="55"/>
      <c r="M10" s="56"/>
    </row>
    <row r="11" spans="1:13" x14ac:dyDescent="0.25">
      <c r="A11" s="61" t="s">
        <v>2</v>
      </c>
      <c r="B11" s="62"/>
      <c r="C11" s="63"/>
      <c r="D11" s="62"/>
      <c r="E11" s="63"/>
      <c r="F11" s="64"/>
      <c r="G11" s="65"/>
      <c r="H11" s="64"/>
      <c r="I11" s="65"/>
      <c r="J11" s="64"/>
      <c r="K11" s="65"/>
      <c r="L11" s="64"/>
      <c r="M11" s="65"/>
    </row>
    <row r="12" spans="1:13" x14ac:dyDescent="0.25">
      <c r="A12" s="66" t="s">
        <v>3</v>
      </c>
      <c r="B12" s="67"/>
      <c r="C12" s="68"/>
      <c r="D12" s="67"/>
      <c r="E12" s="68"/>
      <c r="F12" s="69"/>
      <c r="G12" s="70"/>
      <c r="H12" s="69"/>
      <c r="I12" s="70"/>
      <c r="J12" s="69"/>
      <c r="K12" s="70"/>
      <c r="L12" s="69"/>
      <c r="M12" s="70"/>
    </row>
    <row r="13" spans="1:13" x14ac:dyDescent="0.25">
      <c r="A13" s="71" t="s">
        <v>4</v>
      </c>
      <c r="B13" s="112"/>
      <c r="C13" s="72">
        <f>C$9*B13</f>
        <v>0</v>
      </c>
      <c r="D13" s="112"/>
      <c r="E13" s="72">
        <f>E$9*D13</f>
        <v>0</v>
      </c>
      <c r="F13" s="112"/>
      <c r="G13" s="72">
        <f>G$9*F13</f>
        <v>0</v>
      </c>
      <c r="H13" s="112"/>
      <c r="I13" s="72">
        <f>I$9*H13</f>
        <v>0</v>
      </c>
      <c r="J13" s="112"/>
      <c r="K13" s="72">
        <f>K$9*J13</f>
        <v>0</v>
      </c>
      <c r="L13" s="112"/>
      <c r="M13" s="72">
        <f>M$9*L13</f>
        <v>0</v>
      </c>
    </row>
    <row r="14" spans="1:13" x14ac:dyDescent="0.25">
      <c r="A14" s="71" t="s">
        <v>67</v>
      </c>
      <c r="B14" s="112"/>
      <c r="C14" s="72">
        <f>C$9*B14</f>
        <v>0</v>
      </c>
      <c r="D14" s="112"/>
      <c r="E14" s="72">
        <f>E$9*D14</f>
        <v>0</v>
      </c>
      <c r="F14" s="112"/>
      <c r="G14" s="72">
        <f>G$9*F14</f>
        <v>0</v>
      </c>
      <c r="H14" s="112"/>
      <c r="I14" s="72">
        <f>I$9*H14</f>
        <v>0</v>
      </c>
      <c r="J14" s="112"/>
      <c r="K14" s="72">
        <f>K$9*J14</f>
        <v>0</v>
      </c>
      <c r="L14" s="112"/>
      <c r="M14" s="72">
        <f>M$9*L14</f>
        <v>0</v>
      </c>
    </row>
    <row r="15" spans="1:13" x14ac:dyDescent="0.25">
      <c r="A15" s="71" t="s">
        <v>73</v>
      </c>
      <c r="B15" s="112"/>
      <c r="C15" s="72">
        <f>C$9*B15</f>
        <v>0</v>
      </c>
      <c r="D15" s="112"/>
      <c r="E15" s="72">
        <f>E$9*D15</f>
        <v>0</v>
      </c>
      <c r="F15" s="112"/>
      <c r="G15" s="72">
        <f>G$9*F15</f>
        <v>0</v>
      </c>
      <c r="H15" s="112"/>
      <c r="I15" s="72">
        <f>I$9*H15</f>
        <v>0</v>
      </c>
      <c r="J15" s="112"/>
      <c r="K15" s="72">
        <f>K$9*J15</f>
        <v>0</v>
      </c>
      <c r="L15" s="112"/>
      <c r="M15" s="72">
        <f>M$9*L15</f>
        <v>0</v>
      </c>
    </row>
    <row r="16" spans="1:13" x14ac:dyDescent="0.25">
      <c r="A16" s="71" t="s">
        <v>72</v>
      </c>
      <c r="B16" s="112"/>
      <c r="C16" s="72">
        <f>C$9*B16</f>
        <v>0</v>
      </c>
      <c r="D16" s="112"/>
      <c r="E16" s="72">
        <f>E$9*D16</f>
        <v>0</v>
      </c>
      <c r="F16" s="112"/>
      <c r="G16" s="72">
        <f>G$9*F16</f>
        <v>0</v>
      </c>
      <c r="H16" s="112"/>
      <c r="I16" s="72">
        <f>I$9*H16</f>
        <v>0</v>
      </c>
      <c r="J16" s="112"/>
      <c r="K16" s="72">
        <f>K$9*J16</f>
        <v>0</v>
      </c>
      <c r="L16" s="112"/>
      <c r="M16" s="72">
        <f>M$9*L16</f>
        <v>0</v>
      </c>
    </row>
    <row r="17" spans="1:13" x14ac:dyDescent="0.25">
      <c r="A17" s="71" t="s">
        <v>5</v>
      </c>
      <c r="B17" s="112"/>
      <c r="C17" s="72">
        <f>C$9*B17</f>
        <v>0</v>
      </c>
      <c r="D17" s="112"/>
      <c r="E17" s="72">
        <f>E$9*D17</f>
        <v>0</v>
      </c>
      <c r="F17" s="112"/>
      <c r="G17" s="72">
        <f>G$9*F17</f>
        <v>0</v>
      </c>
      <c r="H17" s="112"/>
      <c r="I17" s="72">
        <f>I$9*H17</f>
        <v>0</v>
      </c>
      <c r="J17" s="112"/>
      <c r="K17" s="72">
        <f>K$9*J17</f>
        <v>0</v>
      </c>
      <c r="L17" s="112"/>
      <c r="M17" s="72">
        <f>M$9*L17</f>
        <v>0</v>
      </c>
    </row>
    <row r="18" spans="1:13" ht="20.25" customHeight="1" x14ac:dyDescent="0.25">
      <c r="A18" s="89" t="s">
        <v>205</v>
      </c>
      <c r="B18" s="50"/>
      <c r="C18" s="50"/>
      <c r="D18" s="50"/>
      <c r="E18" s="50"/>
      <c r="F18" s="50"/>
      <c r="G18" s="50"/>
      <c r="H18" s="50"/>
      <c r="I18" s="50"/>
      <c r="J18" s="50"/>
      <c r="K18" s="50"/>
      <c r="L18" s="50"/>
      <c r="M18" s="51"/>
    </row>
    <row r="19" spans="1:13" x14ac:dyDescent="0.25">
      <c r="A19" s="71" t="s">
        <v>6</v>
      </c>
      <c r="B19" s="112">
        <v>7.2999999999999995E-2</v>
      </c>
      <c r="C19" s="73">
        <f t="shared" ref="C19:C24" si="0">(C$9+SUM(C$13:C$17))*B19</f>
        <v>1.095</v>
      </c>
      <c r="D19" s="112"/>
      <c r="E19" s="73">
        <f t="shared" ref="E19:E25" si="1">(E$9+SUM(E$13:E$17))*D19</f>
        <v>0</v>
      </c>
      <c r="F19" s="112">
        <v>7.2999999999999995E-2</v>
      </c>
      <c r="G19" s="73">
        <f t="shared" ref="G19:G24" si="2">(G$9+SUM(G$13:G$17))*F19</f>
        <v>0</v>
      </c>
      <c r="H19" s="112">
        <v>7.2999999999999995E-2</v>
      </c>
      <c r="I19" s="73">
        <f t="shared" ref="I19:I24" si="3">(I$9+SUM(I$13:I$17))*H19</f>
        <v>0</v>
      </c>
      <c r="J19" s="112">
        <v>7.2999999999999995E-2</v>
      </c>
      <c r="K19" s="73">
        <f t="shared" ref="K19:K24" si="4">(K$9+SUM(K$13:K$17))*J19</f>
        <v>0</v>
      </c>
      <c r="L19" s="112">
        <v>7.2999999999999995E-2</v>
      </c>
      <c r="M19" s="73">
        <f t="shared" ref="M19:M24" si="5">(M$9+SUM(M$13:M$17))*L19</f>
        <v>0</v>
      </c>
    </row>
    <row r="20" spans="1:13" x14ac:dyDescent="0.25">
      <c r="A20" s="71" t="s">
        <v>185</v>
      </c>
      <c r="B20" s="112"/>
      <c r="C20" s="73">
        <f t="shared" si="0"/>
        <v>0</v>
      </c>
      <c r="D20" s="112"/>
      <c r="E20" s="73">
        <f t="shared" ref="E20" si="6">(E$9+SUM(E$13:E$17))*D20</f>
        <v>0</v>
      </c>
      <c r="F20" s="112"/>
      <c r="G20" s="73">
        <f t="shared" si="2"/>
        <v>0</v>
      </c>
      <c r="H20" s="112"/>
      <c r="I20" s="73">
        <f t="shared" si="3"/>
        <v>0</v>
      </c>
      <c r="J20" s="112"/>
      <c r="K20" s="73">
        <f t="shared" si="4"/>
        <v>0</v>
      </c>
      <c r="L20" s="112"/>
      <c r="M20" s="73">
        <f t="shared" si="5"/>
        <v>0</v>
      </c>
    </row>
    <row r="21" spans="1:13" x14ac:dyDescent="0.25">
      <c r="A21" s="71" t="s">
        <v>7</v>
      </c>
      <c r="B21" s="112">
        <v>9.2999999999999999E-2</v>
      </c>
      <c r="C21" s="73">
        <f t="shared" si="0"/>
        <v>1.395</v>
      </c>
      <c r="D21" s="112"/>
      <c r="E21" s="73">
        <f t="shared" si="1"/>
        <v>0</v>
      </c>
      <c r="F21" s="112">
        <v>9.2999999999999999E-2</v>
      </c>
      <c r="G21" s="73">
        <f t="shared" si="2"/>
        <v>0</v>
      </c>
      <c r="H21" s="112">
        <v>9.2999999999999999E-2</v>
      </c>
      <c r="I21" s="73">
        <f t="shared" si="3"/>
        <v>0</v>
      </c>
      <c r="J21" s="112">
        <v>9.2999999999999999E-2</v>
      </c>
      <c r="K21" s="73">
        <f t="shared" si="4"/>
        <v>0</v>
      </c>
      <c r="L21" s="112">
        <v>9.2999999999999999E-2</v>
      </c>
      <c r="M21" s="73">
        <f t="shared" si="5"/>
        <v>0</v>
      </c>
    </row>
    <row r="22" spans="1:13" x14ac:dyDescent="0.25">
      <c r="A22" s="71" t="s">
        <v>8</v>
      </c>
      <c r="B22" s="112">
        <v>1.2999999999999999E-2</v>
      </c>
      <c r="C22" s="73">
        <f t="shared" si="0"/>
        <v>0.19499999999999998</v>
      </c>
      <c r="D22" s="112"/>
      <c r="E22" s="73">
        <f t="shared" si="1"/>
        <v>0</v>
      </c>
      <c r="F22" s="112">
        <v>1.2999999999999999E-2</v>
      </c>
      <c r="G22" s="73">
        <f t="shared" si="2"/>
        <v>0</v>
      </c>
      <c r="H22" s="112">
        <v>1.2999999999999999E-2</v>
      </c>
      <c r="I22" s="73">
        <f t="shared" si="3"/>
        <v>0</v>
      </c>
      <c r="J22" s="112">
        <v>1.2999999999999999E-2</v>
      </c>
      <c r="K22" s="73">
        <f t="shared" si="4"/>
        <v>0</v>
      </c>
      <c r="L22" s="112">
        <v>1.2999999999999999E-2</v>
      </c>
      <c r="M22" s="73">
        <f t="shared" si="5"/>
        <v>0</v>
      </c>
    </row>
    <row r="23" spans="1:13" x14ac:dyDescent="0.25">
      <c r="A23" s="71" t="s">
        <v>9</v>
      </c>
      <c r="B23" s="112">
        <v>1.7999999999999999E-2</v>
      </c>
      <c r="C23" s="73">
        <f t="shared" si="0"/>
        <v>0.26999999999999996</v>
      </c>
      <c r="D23" s="113"/>
      <c r="E23" s="73">
        <f t="shared" si="1"/>
        <v>0</v>
      </c>
      <c r="F23" s="112">
        <v>1.7999999999999999E-2</v>
      </c>
      <c r="G23" s="73">
        <f t="shared" si="2"/>
        <v>0</v>
      </c>
      <c r="H23" s="112">
        <v>1.7999999999999999E-2</v>
      </c>
      <c r="I23" s="73">
        <f t="shared" si="3"/>
        <v>0</v>
      </c>
      <c r="J23" s="112">
        <v>1.7999999999999999E-2</v>
      </c>
      <c r="K23" s="73">
        <f t="shared" si="4"/>
        <v>0</v>
      </c>
      <c r="L23" s="112">
        <v>1.7999999999999999E-2</v>
      </c>
      <c r="M23" s="73">
        <f t="shared" si="5"/>
        <v>0</v>
      </c>
    </row>
    <row r="24" spans="1:13" x14ac:dyDescent="0.25">
      <c r="A24" s="71" t="s">
        <v>74</v>
      </c>
      <c r="B24" s="112"/>
      <c r="C24" s="73">
        <f t="shared" si="0"/>
        <v>0</v>
      </c>
      <c r="D24" s="112"/>
      <c r="E24" s="73">
        <f t="shared" si="1"/>
        <v>0</v>
      </c>
      <c r="F24" s="112"/>
      <c r="G24" s="73">
        <f t="shared" si="2"/>
        <v>0</v>
      </c>
      <c r="H24" s="112"/>
      <c r="I24" s="73">
        <f t="shared" si="3"/>
        <v>0</v>
      </c>
      <c r="J24" s="112"/>
      <c r="K24" s="73">
        <f t="shared" si="4"/>
        <v>0</v>
      </c>
      <c r="L24" s="112"/>
      <c r="M24" s="73">
        <f t="shared" si="5"/>
        <v>0</v>
      </c>
    </row>
    <row r="25" spans="1:13" x14ac:dyDescent="0.25">
      <c r="A25" s="71" t="s">
        <v>75</v>
      </c>
      <c r="B25" s="73"/>
      <c r="C25" s="73"/>
      <c r="D25" s="112"/>
      <c r="E25" s="73">
        <f t="shared" si="1"/>
        <v>0</v>
      </c>
      <c r="F25" s="73"/>
      <c r="G25" s="74"/>
      <c r="H25" s="73"/>
      <c r="I25" s="74"/>
      <c r="J25" s="73"/>
      <c r="K25" s="74"/>
      <c r="L25" s="73"/>
      <c r="M25" s="74"/>
    </row>
    <row r="26" spans="1:13" x14ac:dyDescent="0.25">
      <c r="A26" s="71" t="s">
        <v>68</v>
      </c>
      <c r="B26" s="112"/>
      <c r="C26" s="73">
        <f>C$9*B26</f>
        <v>0</v>
      </c>
      <c r="D26" s="112"/>
      <c r="E26" s="73">
        <f>E$9*D26</f>
        <v>0</v>
      </c>
      <c r="F26" s="112"/>
      <c r="G26" s="73">
        <f>G$9*F26</f>
        <v>0</v>
      </c>
      <c r="H26" s="112"/>
      <c r="I26" s="73">
        <f>I$9*H26</f>
        <v>0</v>
      </c>
      <c r="J26" s="112"/>
      <c r="K26" s="73">
        <f>K$9*J26</f>
        <v>0</v>
      </c>
      <c r="L26" s="112"/>
      <c r="M26" s="73">
        <f>M$9*L26</f>
        <v>0</v>
      </c>
    </row>
    <row r="27" spans="1:13" x14ac:dyDescent="0.25">
      <c r="A27" s="71" t="s">
        <v>10</v>
      </c>
      <c r="B27" s="112"/>
      <c r="C27" s="73">
        <f>C$9*B27</f>
        <v>0</v>
      </c>
      <c r="D27" s="112"/>
      <c r="E27" s="73">
        <f>E$9*D27</f>
        <v>0</v>
      </c>
      <c r="F27" s="112"/>
      <c r="G27" s="73">
        <f>G$9*F27</f>
        <v>0</v>
      </c>
      <c r="H27" s="112"/>
      <c r="I27" s="73">
        <f>I$9*H27</f>
        <v>0</v>
      </c>
      <c r="J27" s="112"/>
      <c r="K27" s="73">
        <f>K$9*J27</f>
        <v>0</v>
      </c>
      <c r="L27" s="112"/>
      <c r="M27" s="73">
        <f>M$9*L27</f>
        <v>0</v>
      </c>
    </row>
    <row r="28" spans="1:13" x14ac:dyDescent="0.25">
      <c r="A28" s="71" t="s">
        <v>76</v>
      </c>
      <c r="B28" s="112">
        <v>1.5E-3</v>
      </c>
      <c r="C28" s="73">
        <f>C$9*B28</f>
        <v>2.2499999999999999E-2</v>
      </c>
      <c r="D28" s="112">
        <v>1.5E-3</v>
      </c>
      <c r="E28" s="73">
        <f>E$9*D28</f>
        <v>2.2499999999999999E-2</v>
      </c>
      <c r="F28" s="112">
        <v>1.5E-3</v>
      </c>
      <c r="G28" s="73">
        <f>G$9*F28</f>
        <v>0</v>
      </c>
      <c r="H28" s="112">
        <v>1.5E-3</v>
      </c>
      <c r="I28" s="73">
        <f>I$9*H28</f>
        <v>0</v>
      </c>
      <c r="J28" s="112">
        <v>1.5E-3</v>
      </c>
      <c r="K28" s="73">
        <f>K$9*J28</f>
        <v>0</v>
      </c>
      <c r="L28" s="112">
        <v>1.5E-3</v>
      </c>
      <c r="M28" s="73">
        <f>M$9*L28</f>
        <v>0</v>
      </c>
    </row>
    <row r="29" spans="1:13" x14ac:dyDescent="0.25">
      <c r="A29" s="71" t="s">
        <v>11</v>
      </c>
      <c r="B29" s="112"/>
      <c r="C29" s="73">
        <f>C$9*B29</f>
        <v>0</v>
      </c>
      <c r="D29" s="112"/>
      <c r="E29" s="73">
        <f>E$9*D29</f>
        <v>0</v>
      </c>
      <c r="F29" s="112"/>
      <c r="G29" s="73">
        <f>G$9*F29</f>
        <v>0</v>
      </c>
      <c r="H29" s="112"/>
      <c r="I29" s="73">
        <f>I$9*H29</f>
        <v>0</v>
      </c>
      <c r="J29" s="112"/>
      <c r="K29" s="73">
        <f>K$9*J29</f>
        <v>0</v>
      </c>
      <c r="L29" s="112"/>
      <c r="M29" s="73">
        <f>M$9*L29</f>
        <v>0</v>
      </c>
    </row>
    <row r="30" spans="1:13" ht="27" x14ac:dyDescent="0.25">
      <c r="A30" s="75" t="s">
        <v>12</v>
      </c>
      <c r="B30" s="58">
        <f>B9+SUM(B13:B17)+(SUM(B19:B24)*(100%+SUM(B13:B17)))+SUM(B26:B29)</f>
        <v>1.1985000000000001</v>
      </c>
      <c r="C30" s="76">
        <f>C$9*B30</f>
        <v>17.977500000000003</v>
      </c>
      <c r="D30" s="58">
        <f>D9+SUM(D13:D17)+(SUM(D19:D25)*(100%+SUM(D13:D17)))+SUM(D26:D29)</f>
        <v>1.0015000000000001</v>
      </c>
      <c r="E30" s="76">
        <f>E$9*D30</f>
        <v>15.022500000000001</v>
      </c>
      <c r="F30" s="60">
        <f>F9+SUM(F13:F17)+(SUM(F19:F24)*(100%+SUM(F13:F17)))+SUM(F26:F29)</f>
        <v>1.1985000000000001</v>
      </c>
      <c r="G30" s="76">
        <f>G$9*F30</f>
        <v>0</v>
      </c>
      <c r="H30" s="60">
        <f>H9+SUM(H13:H17)+(SUM(H19:H24)*(100%+SUM(H13:H17)))+SUM(H26:H29)</f>
        <v>1.1985000000000001</v>
      </c>
      <c r="I30" s="76">
        <f>I$9*H30</f>
        <v>0</v>
      </c>
      <c r="J30" s="60">
        <f>J9+SUM(J13:J17)+(SUM(J19:J24)*(100%+SUM(J13:J17)))+SUM(J26:J29)</f>
        <v>1.1985000000000001</v>
      </c>
      <c r="K30" s="76">
        <f>K$9*J30</f>
        <v>0</v>
      </c>
      <c r="L30" s="60">
        <f>L9+SUM(L13:L17)+(SUM(L19:L24)*(100%+SUM(L13:L17)))+SUM(L26:L29)</f>
        <v>1.1985000000000001</v>
      </c>
      <c r="M30" s="76">
        <f>M$9*L30</f>
        <v>0</v>
      </c>
    </row>
    <row r="31" spans="1:13" ht="9.9499999999999993" customHeight="1" x14ac:dyDescent="0.25">
      <c r="A31" s="53"/>
      <c r="B31" s="54"/>
      <c r="C31" s="54"/>
      <c r="D31" s="54"/>
      <c r="E31" s="54"/>
      <c r="F31" s="55"/>
      <c r="G31" s="55"/>
      <c r="H31" s="55"/>
      <c r="I31" s="55"/>
      <c r="J31" s="55"/>
      <c r="K31" s="55"/>
      <c r="L31" s="55"/>
      <c r="M31" s="56"/>
    </row>
    <row r="32" spans="1:13" x14ac:dyDescent="0.25">
      <c r="A32" s="61" t="s">
        <v>13</v>
      </c>
      <c r="B32" s="62"/>
      <c r="C32" s="63"/>
      <c r="D32" s="62"/>
      <c r="E32" s="63"/>
      <c r="F32" s="64"/>
      <c r="G32" s="65"/>
      <c r="H32" s="64"/>
      <c r="I32" s="65"/>
      <c r="J32" s="64"/>
      <c r="K32" s="65"/>
      <c r="L32" s="64"/>
      <c r="M32" s="65"/>
    </row>
    <row r="33" spans="1:13" x14ac:dyDescent="0.25">
      <c r="A33" s="71" t="s">
        <v>14</v>
      </c>
      <c r="B33" s="112"/>
      <c r="C33" s="73">
        <f>C$9*B33</f>
        <v>0</v>
      </c>
      <c r="D33" s="112"/>
      <c r="E33" s="73">
        <f>E$9*D33</f>
        <v>0</v>
      </c>
      <c r="F33" s="112"/>
      <c r="G33" s="73">
        <f>G$9*F33</f>
        <v>0</v>
      </c>
      <c r="H33" s="112"/>
      <c r="I33" s="73">
        <f>I$9*H33</f>
        <v>0</v>
      </c>
      <c r="J33" s="112"/>
      <c r="K33" s="73">
        <f>K$9*J33</f>
        <v>0</v>
      </c>
      <c r="L33" s="112"/>
      <c r="M33" s="73">
        <f>M$9*L33</f>
        <v>0</v>
      </c>
    </row>
    <row r="34" spans="1:13" x14ac:dyDescent="0.25">
      <c r="A34" s="71" t="s">
        <v>15</v>
      </c>
      <c r="B34" s="112"/>
      <c r="C34" s="73">
        <f>C$9*B34</f>
        <v>0</v>
      </c>
      <c r="D34" s="112"/>
      <c r="E34" s="73">
        <f>E$9*D34</f>
        <v>0</v>
      </c>
      <c r="F34" s="112"/>
      <c r="G34" s="73">
        <f>G$9*F34</f>
        <v>0</v>
      </c>
      <c r="H34" s="112"/>
      <c r="I34" s="73">
        <f>I$9*H34</f>
        <v>0</v>
      </c>
      <c r="J34" s="112"/>
      <c r="K34" s="73">
        <f>K$9*J34</f>
        <v>0</v>
      </c>
      <c r="L34" s="112"/>
      <c r="M34" s="73">
        <f>M$9*L34</f>
        <v>0</v>
      </c>
    </row>
    <row r="35" spans="1:13" x14ac:dyDescent="0.25">
      <c r="A35" s="71" t="s">
        <v>16</v>
      </c>
      <c r="B35" s="112"/>
      <c r="C35" s="73">
        <f>C$9*B35</f>
        <v>0</v>
      </c>
      <c r="D35" s="112"/>
      <c r="E35" s="73">
        <f>E$9*D35</f>
        <v>0</v>
      </c>
      <c r="F35" s="112"/>
      <c r="G35" s="73">
        <f>G$9*F35</f>
        <v>0</v>
      </c>
      <c r="H35" s="112"/>
      <c r="I35" s="73">
        <f>I$9*H35</f>
        <v>0</v>
      </c>
      <c r="J35" s="112"/>
      <c r="K35" s="73">
        <f>K$9*J35</f>
        <v>0</v>
      </c>
      <c r="L35" s="112"/>
      <c r="M35" s="73">
        <f>M$9*L35</f>
        <v>0</v>
      </c>
    </row>
    <row r="36" spans="1:13" x14ac:dyDescent="0.25">
      <c r="A36" s="71" t="s">
        <v>17</v>
      </c>
      <c r="B36" s="112"/>
      <c r="C36" s="73">
        <f>C$9*B36</f>
        <v>0</v>
      </c>
      <c r="D36" s="112"/>
      <c r="E36" s="73">
        <f>E$9*D36</f>
        <v>0</v>
      </c>
      <c r="F36" s="112"/>
      <c r="G36" s="73">
        <f>G$9*F36</f>
        <v>0</v>
      </c>
      <c r="H36" s="112"/>
      <c r="I36" s="73">
        <f>I$9*H36</f>
        <v>0</v>
      </c>
      <c r="J36" s="112"/>
      <c r="K36" s="73">
        <f>K$9*J36</f>
        <v>0</v>
      </c>
      <c r="L36" s="112"/>
      <c r="M36" s="73">
        <f>M$9*L36</f>
        <v>0</v>
      </c>
    </row>
    <row r="37" spans="1:13" ht="27" x14ac:dyDescent="0.25">
      <c r="A37" s="75" t="s">
        <v>18</v>
      </c>
      <c r="B37" s="58">
        <f>SUM(B33:B36)</f>
        <v>0</v>
      </c>
      <c r="C37" s="76">
        <f>C$9*B37</f>
        <v>0</v>
      </c>
      <c r="D37" s="58">
        <f>SUM(D33:D36)</f>
        <v>0</v>
      </c>
      <c r="E37" s="76">
        <f>E$9*D37</f>
        <v>0</v>
      </c>
      <c r="F37" s="60">
        <f>SUM(F33:F36)</f>
        <v>0</v>
      </c>
      <c r="G37" s="76">
        <f>G$9*F37</f>
        <v>0</v>
      </c>
      <c r="H37" s="60">
        <f>SUM(H33:H36)</f>
        <v>0</v>
      </c>
      <c r="I37" s="76">
        <f>I$9*H37</f>
        <v>0</v>
      </c>
      <c r="J37" s="60">
        <f>SUM(J33:J36)</f>
        <v>0</v>
      </c>
      <c r="K37" s="76">
        <f>K$9*J37</f>
        <v>0</v>
      </c>
      <c r="L37" s="60">
        <f>SUM(L33:L36)</f>
        <v>0</v>
      </c>
      <c r="M37" s="76">
        <f>M$9*L37</f>
        <v>0</v>
      </c>
    </row>
    <row r="38" spans="1:13" ht="9.9499999999999993" customHeight="1" x14ac:dyDescent="0.25">
      <c r="A38" s="53"/>
      <c r="B38" s="54"/>
      <c r="C38" s="54"/>
      <c r="D38" s="54"/>
      <c r="E38" s="54"/>
      <c r="F38" s="55"/>
      <c r="G38" s="55"/>
      <c r="H38" s="55"/>
      <c r="I38" s="55"/>
      <c r="J38" s="55"/>
      <c r="K38" s="55"/>
      <c r="L38" s="55"/>
      <c r="M38" s="56"/>
    </row>
    <row r="39" spans="1:13" x14ac:dyDescent="0.25">
      <c r="A39" s="61" t="s">
        <v>19</v>
      </c>
      <c r="B39" s="62"/>
      <c r="C39" s="63"/>
      <c r="D39" s="62"/>
      <c r="E39" s="63"/>
      <c r="F39" s="64"/>
      <c r="G39" s="65"/>
      <c r="H39" s="64"/>
      <c r="I39" s="65"/>
      <c r="J39" s="64"/>
      <c r="K39" s="65"/>
      <c r="L39" s="64"/>
      <c r="M39" s="65"/>
    </row>
    <row r="40" spans="1:13" x14ac:dyDescent="0.25">
      <c r="A40" s="71" t="s">
        <v>20</v>
      </c>
      <c r="B40" s="112"/>
      <c r="C40" s="73">
        <f>C$9*B40</f>
        <v>0</v>
      </c>
      <c r="D40" s="112"/>
      <c r="E40" s="73">
        <f>E$9*D40</f>
        <v>0</v>
      </c>
      <c r="F40" s="112"/>
      <c r="G40" s="73">
        <f>G$9*F40</f>
        <v>0</v>
      </c>
      <c r="H40" s="112"/>
      <c r="I40" s="73">
        <f>I$9*H40</f>
        <v>0</v>
      </c>
      <c r="J40" s="112"/>
      <c r="K40" s="73">
        <f>K$9*J40</f>
        <v>0</v>
      </c>
      <c r="L40" s="112"/>
      <c r="M40" s="73">
        <f>M$9*L40</f>
        <v>0</v>
      </c>
    </row>
    <row r="41" spans="1:13" x14ac:dyDescent="0.25">
      <c r="A41" s="71" t="s">
        <v>21</v>
      </c>
      <c r="B41" s="112"/>
      <c r="C41" s="73">
        <f>C$9*B41</f>
        <v>0</v>
      </c>
      <c r="D41" s="112"/>
      <c r="E41" s="73">
        <f>E$9*D41</f>
        <v>0</v>
      </c>
      <c r="F41" s="112"/>
      <c r="G41" s="73">
        <f>G$9*F41</f>
        <v>0</v>
      </c>
      <c r="H41" s="112"/>
      <c r="I41" s="73">
        <f>I$9*H41</f>
        <v>0</v>
      </c>
      <c r="J41" s="112"/>
      <c r="K41" s="73">
        <f>K$9*J41</f>
        <v>0</v>
      </c>
      <c r="L41" s="112"/>
      <c r="M41" s="73">
        <f>M$9*L41</f>
        <v>0</v>
      </c>
    </row>
    <row r="42" spans="1:13" x14ac:dyDescent="0.25">
      <c r="A42" s="71" t="s">
        <v>22</v>
      </c>
      <c r="B42" s="112"/>
      <c r="C42" s="73">
        <f>C$9*B42</f>
        <v>0</v>
      </c>
      <c r="D42" s="112"/>
      <c r="E42" s="73">
        <f>E$9*D42</f>
        <v>0</v>
      </c>
      <c r="F42" s="112"/>
      <c r="G42" s="73">
        <f>G$9*F42</f>
        <v>0</v>
      </c>
      <c r="H42" s="112"/>
      <c r="I42" s="73">
        <f>I$9*H42</f>
        <v>0</v>
      </c>
      <c r="J42" s="112"/>
      <c r="K42" s="73">
        <f>K$9*J42</f>
        <v>0</v>
      </c>
      <c r="L42" s="112"/>
      <c r="M42" s="73">
        <f>M$9*L42</f>
        <v>0</v>
      </c>
    </row>
    <row r="43" spans="1:13" ht="27" x14ac:dyDescent="0.25">
      <c r="A43" s="75" t="s">
        <v>23</v>
      </c>
      <c r="B43" s="58">
        <f>SUM(B40:B42)</f>
        <v>0</v>
      </c>
      <c r="C43" s="76">
        <f>C$9*B43</f>
        <v>0</v>
      </c>
      <c r="D43" s="58">
        <f>SUM(D40:D42)</f>
        <v>0</v>
      </c>
      <c r="E43" s="76">
        <f>E$9*D43</f>
        <v>0</v>
      </c>
      <c r="F43" s="60">
        <f>SUM(F40:F42)</f>
        <v>0</v>
      </c>
      <c r="G43" s="76">
        <f>G$9*F43</f>
        <v>0</v>
      </c>
      <c r="H43" s="60">
        <f>SUM(H40:H42)</f>
        <v>0</v>
      </c>
      <c r="I43" s="76">
        <f>I$9*H43</f>
        <v>0</v>
      </c>
      <c r="J43" s="60">
        <f>SUM(J40:J42)</f>
        <v>0</v>
      </c>
      <c r="K43" s="76">
        <f>K$9*J43</f>
        <v>0</v>
      </c>
      <c r="L43" s="60">
        <f>SUM(L40:L42)</f>
        <v>0</v>
      </c>
      <c r="M43" s="76">
        <f>M$9*L43</f>
        <v>0</v>
      </c>
    </row>
    <row r="44" spans="1:13" ht="9.9499999999999993" customHeight="1" x14ac:dyDescent="0.25">
      <c r="A44" s="53"/>
      <c r="B44" s="54"/>
      <c r="C44" s="54"/>
      <c r="D44" s="54"/>
      <c r="E44" s="54"/>
      <c r="F44" s="55"/>
      <c r="G44" s="55"/>
      <c r="H44" s="55"/>
      <c r="I44" s="55"/>
      <c r="J44" s="55"/>
      <c r="K44" s="55"/>
      <c r="L44" s="55"/>
      <c r="M44" s="56"/>
    </row>
    <row r="45" spans="1:13" x14ac:dyDescent="0.25">
      <c r="A45" s="57" t="s">
        <v>24</v>
      </c>
      <c r="B45" s="58">
        <f>B30+B37+B43</f>
        <v>1.1985000000000001</v>
      </c>
      <c r="C45" s="59">
        <f>C$9*B45</f>
        <v>17.977500000000003</v>
      </c>
      <c r="D45" s="58">
        <f>D30+D37+D43</f>
        <v>1.0015000000000001</v>
      </c>
      <c r="E45" s="59">
        <f>E$9*D45</f>
        <v>15.022500000000001</v>
      </c>
      <c r="F45" s="60">
        <f>F30+F37+F43</f>
        <v>1.1985000000000001</v>
      </c>
      <c r="G45" s="59">
        <f>G$9*F45</f>
        <v>0</v>
      </c>
      <c r="H45" s="60">
        <f>H30+H37+H43</f>
        <v>1.1985000000000001</v>
      </c>
      <c r="I45" s="59">
        <f>I$9*H45</f>
        <v>0</v>
      </c>
      <c r="J45" s="60">
        <f>J30+J37+J43</f>
        <v>1.1985000000000001</v>
      </c>
      <c r="K45" s="59">
        <f>K$9*J45</f>
        <v>0</v>
      </c>
      <c r="L45" s="60">
        <f>L30+L37+L43</f>
        <v>1.1985000000000001</v>
      </c>
      <c r="M45" s="59">
        <f>M$9*L45</f>
        <v>0</v>
      </c>
    </row>
    <row r="46" spans="1:13" x14ac:dyDescent="0.25">
      <c r="A46" s="71" t="s">
        <v>143</v>
      </c>
      <c r="B46" s="112"/>
      <c r="C46" s="73">
        <f>C45*B46</f>
        <v>0</v>
      </c>
      <c r="D46" s="112"/>
      <c r="E46" s="73">
        <f>E45*D46</f>
        <v>0</v>
      </c>
      <c r="F46" s="114"/>
      <c r="G46" s="74">
        <f>G45*F46</f>
        <v>0</v>
      </c>
      <c r="H46" s="114"/>
      <c r="I46" s="74">
        <f>I45*H46</f>
        <v>0</v>
      </c>
      <c r="J46" s="114"/>
      <c r="K46" s="74">
        <f>K45*J46</f>
        <v>0</v>
      </c>
      <c r="L46" s="114"/>
      <c r="M46" s="74">
        <f>M45*L46</f>
        <v>0</v>
      </c>
    </row>
    <row r="47" spans="1:13" x14ac:dyDescent="0.25">
      <c r="A47" s="77" t="s">
        <v>25</v>
      </c>
      <c r="B47" s="78">
        <f>B45*(100%+B46)</f>
        <v>1.1985000000000001</v>
      </c>
      <c r="C47" s="79">
        <f>ROUND(C$9*B47,2)</f>
        <v>17.98</v>
      </c>
      <c r="D47" s="78">
        <f>D45*(100%+D46)</f>
        <v>1.0015000000000001</v>
      </c>
      <c r="E47" s="79">
        <f>ROUND(E$9*D47,2)</f>
        <v>15.02</v>
      </c>
      <c r="F47" s="80">
        <f>F45*(100%+F46)</f>
        <v>1.1985000000000001</v>
      </c>
      <c r="G47" s="79">
        <f>ROUND(G$9*F47,2)</f>
        <v>0</v>
      </c>
      <c r="H47" s="80">
        <f>H45*(100%+H46)</f>
        <v>1.1985000000000001</v>
      </c>
      <c r="I47" s="79">
        <f>ROUND(I$9*H47,2)</f>
        <v>0</v>
      </c>
      <c r="J47" s="80">
        <f>J45*(100%+J46)</f>
        <v>1.1985000000000001</v>
      </c>
      <c r="K47" s="79">
        <f>ROUND(K$9*J47,2)</f>
        <v>0</v>
      </c>
      <c r="L47" s="80">
        <f>L45*(100%+L46)</f>
        <v>1.1985000000000001</v>
      </c>
      <c r="M47" s="79">
        <f>ROUND(M$9*L47,2)</f>
        <v>0</v>
      </c>
    </row>
    <row r="48" spans="1:13" ht="13.5" customHeight="1" x14ac:dyDescent="0.25">
      <c r="A48" s="53"/>
      <c r="B48" s="54"/>
      <c r="C48" s="54"/>
      <c r="D48" s="54"/>
      <c r="E48" s="54"/>
      <c r="F48" s="55"/>
      <c r="G48" s="55"/>
      <c r="H48" s="55"/>
      <c r="I48" s="55"/>
      <c r="J48" s="55"/>
      <c r="K48" s="55"/>
      <c r="L48" s="55"/>
      <c r="M48" s="56"/>
    </row>
    <row r="49" spans="1:13" ht="13.5" customHeight="1" x14ac:dyDescent="0.25">
      <c r="A49" s="81" t="s">
        <v>26</v>
      </c>
      <c r="B49" s="81" t="s">
        <v>27</v>
      </c>
      <c r="C49" s="81" t="s">
        <v>28</v>
      </c>
      <c r="D49" s="81" t="s">
        <v>27</v>
      </c>
      <c r="E49" s="81" t="s">
        <v>28</v>
      </c>
      <c r="F49" s="82" t="s">
        <v>27</v>
      </c>
      <c r="G49" s="82" t="s">
        <v>28</v>
      </c>
      <c r="H49" s="82" t="s">
        <v>27</v>
      </c>
      <c r="I49" s="82" t="s">
        <v>28</v>
      </c>
      <c r="J49" s="82" t="s">
        <v>27</v>
      </c>
      <c r="K49" s="82" t="s">
        <v>28</v>
      </c>
      <c r="L49" s="82" t="s">
        <v>27</v>
      </c>
      <c r="M49" s="82" t="s">
        <v>28</v>
      </c>
    </row>
    <row r="50" spans="1:13" ht="13.5" customHeight="1" x14ac:dyDescent="0.25">
      <c r="A50" s="71" t="s">
        <v>190</v>
      </c>
      <c r="B50" s="121"/>
      <c r="C50" s="83">
        <f>ROUND(C47+(C9*B50),2)</f>
        <v>17.98</v>
      </c>
      <c r="D50" s="121"/>
      <c r="E50" s="83">
        <f>ROUND(E47+(E9*D50),2)</f>
        <v>15.02</v>
      </c>
      <c r="F50" s="122"/>
      <c r="G50" s="83">
        <f>ROUND(G47+(G9*F50),2)</f>
        <v>0</v>
      </c>
      <c r="H50" s="122"/>
      <c r="I50" s="83">
        <f>ROUND(I47+(I9*H50),2)</f>
        <v>0</v>
      </c>
      <c r="J50" s="122"/>
      <c r="K50" s="83">
        <f>ROUND(K47+(K9*J50),2)</f>
        <v>0</v>
      </c>
      <c r="L50" s="122"/>
      <c r="M50" s="83">
        <f>ROUND(M47+(M9*L50),2)</f>
        <v>0</v>
      </c>
    </row>
  </sheetData>
  <sheetProtection algorithmName="SHA-512" hashValue="JiHwVyb5nNeUgVliC0IE2crX/pMKomJJ96trj5UUuGtH2XgRIZBtfmYvCGSrsS7CRBNr4sWnsNG8I5eS5v5ctg==" saltValue="hjg2JMmR6Op27pNMcSuDfQ==" spinCount="100000" sheet="1" objects="1" scenarios="1"/>
  <mergeCells count="8">
    <mergeCell ref="A3:M3"/>
    <mergeCell ref="H7:I7"/>
    <mergeCell ref="A6:G6"/>
    <mergeCell ref="J7:K7"/>
    <mergeCell ref="L7:M7"/>
    <mergeCell ref="B7:C7"/>
    <mergeCell ref="D7:E7"/>
    <mergeCell ref="F7:G7"/>
  </mergeCells>
  <phoneticPr fontId="2" type="noConversion"/>
  <conditionalFormatting sqref="A1:XFD1048576">
    <cfRule type="expression" dxfId="6" priority="1">
      <formula>NOT(CELL("Schutz",A1))</formula>
    </cfRule>
  </conditionalFormatting>
  <printOptions horizontalCentered="1"/>
  <pageMargins left="0.31496062992125984" right="0.11811023622047245" top="0.59055118110236227" bottom="0.59055118110236227" header="0.39370078740157483" footer="0.39370078740157483"/>
  <pageSetup paperSize="9" scale="75" orientation="landscape" r:id="rId1"/>
  <headerFooter alignWithMargins="0"/>
  <rowBreaks count="1" manualBreakCount="1">
    <brk id="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H41"/>
  <sheetViews>
    <sheetView showGridLines="0" topLeftCell="B1" workbookViewId="0">
      <selection activeCell="E8" sqref="E8"/>
    </sheetView>
  </sheetViews>
  <sheetFormatPr baseColWidth="10" defaultColWidth="11.42578125" defaultRowHeight="12.75" x14ac:dyDescent="0.2"/>
  <cols>
    <col min="1" max="1" width="11.42578125" style="6" hidden="1" customWidth="1"/>
    <col min="2" max="2" width="10.85546875" style="6" customWidth="1"/>
    <col min="3" max="3" width="69.42578125" style="6" bestFit="1" customWidth="1"/>
    <col min="4" max="7" width="13.5703125" style="6" customWidth="1"/>
    <col min="8" max="8" width="33.7109375" style="6" customWidth="1"/>
    <col min="9" max="16384" width="11.42578125" style="6"/>
  </cols>
  <sheetData>
    <row r="1" spans="1:8" s="1" customFormat="1" ht="24.95" customHeight="1" x14ac:dyDescent="0.25">
      <c r="A1" s="88"/>
      <c r="B1" s="91" t="str">
        <f>Auftraggeber</f>
        <v>Landkreis Celle</v>
      </c>
      <c r="C1" s="90"/>
      <c r="D1" s="90"/>
      <c r="E1" s="90"/>
      <c r="F1" s="90"/>
      <c r="G1" s="90"/>
      <c r="H1" s="84"/>
    </row>
    <row r="2" spans="1:8" s="1" customFormat="1" ht="20.100000000000001" customHeight="1" x14ac:dyDescent="0.25">
      <c r="A2" s="45"/>
      <c r="B2" s="45" t="str">
        <f>Leistungsgegenstand</f>
        <v>Ausschreibung der Gebäudereinigung</v>
      </c>
      <c r="C2" s="4"/>
      <c r="D2" s="4"/>
      <c r="E2" s="4"/>
      <c r="F2" s="4"/>
      <c r="G2" s="4"/>
      <c r="H2" s="32"/>
    </row>
    <row r="3" spans="1:8" s="1" customFormat="1" ht="50.1" customHeight="1" x14ac:dyDescent="0.25">
      <c r="A3" s="87"/>
      <c r="B3" s="174" t="s">
        <v>168</v>
      </c>
      <c r="C3" s="175"/>
      <c r="D3" s="175"/>
      <c r="E3" s="175"/>
      <c r="F3" s="175"/>
      <c r="G3" s="175"/>
      <c r="H3" s="176"/>
    </row>
    <row r="4" spans="1:8" s="1" customFormat="1" ht="9.9499999999999993" customHeight="1" x14ac:dyDescent="0.25">
      <c r="A4" s="87"/>
      <c r="B4" s="100"/>
      <c r="C4" s="101"/>
      <c r="D4" s="101"/>
      <c r="E4" s="101"/>
      <c r="F4" s="101"/>
      <c r="G4" s="101"/>
      <c r="H4" s="102"/>
    </row>
    <row r="5" spans="1:8" s="1" customFormat="1" ht="30" customHeight="1" x14ac:dyDescent="0.25">
      <c r="A5" s="49"/>
      <c r="B5" s="103" t="s">
        <v>145</v>
      </c>
      <c r="C5" s="104"/>
      <c r="D5" s="104"/>
      <c r="E5" s="104"/>
      <c r="F5" s="104"/>
      <c r="G5" s="104"/>
      <c r="H5" s="105"/>
    </row>
    <row r="6" spans="1:8" ht="9.9499999999999993" customHeight="1" x14ac:dyDescent="0.25">
      <c r="A6" s="7"/>
      <c r="B6" s="23"/>
      <c r="C6" s="8"/>
      <c r="D6" s="8"/>
      <c r="E6" s="8"/>
      <c r="F6" s="8"/>
      <c r="G6" s="8"/>
      <c r="H6" s="24"/>
    </row>
    <row r="7" spans="1:8" ht="39.950000000000003" customHeight="1" x14ac:dyDescent="0.2">
      <c r="A7" s="120" t="s">
        <v>180</v>
      </c>
      <c r="B7" s="9" t="s">
        <v>42</v>
      </c>
      <c r="C7" s="10" t="s">
        <v>45</v>
      </c>
      <c r="D7" s="9" t="s">
        <v>46</v>
      </c>
      <c r="E7" s="36" t="s">
        <v>157</v>
      </c>
      <c r="F7" s="33" t="s">
        <v>158</v>
      </c>
      <c r="G7" s="33" t="s">
        <v>159</v>
      </c>
      <c r="H7" s="11" t="s">
        <v>41</v>
      </c>
    </row>
    <row r="8" spans="1:8" ht="27.6" customHeight="1" x14ac:dyDescent="0.25">
      <c r="A8" s="22" t="e">
        <f>VLOOKUP(B8,#REF!,10,FALSE)</f>
        <v>#REF!</v>
      </c>
      <c r="B8" s="12" t="s">
        <v>31</v>
      </c>
      <c r="C8" s="13" t="s">
        <v>1842</v>
      </c>
      <c r="D8" s="14" t="s">
        <v>94</v>
      </c>
      <c r="E8" s="115"/>
      <c r="F8" s="15">
        <v>160</v>
      </c>
      <c r="G8" s="15">
        <v>230</v>
      </c>
      <c r="H8" s="16" t="str">
        <f t="shared" ref="H8:H41" si="0">IF(E8&gt;G8,"Bitte Überschreitung des Maximalwertes begründen!","")</f>
        <v/>
      </c>
    </row>
    <row r="9" spans="1:8" ht="27.6" customHeight="1" x14ac:dyDescent="0.25">
      <c r="A9" s="22" t="e">
        <f>VLOOKUP(B9,#REF!,10,FALSE)</f>
        <v>#REF!</v>
      </c>
      <c r="B9" s="12" t="s">
        <v>33</v>
      </c>
      <c r="C9" s="13" t="s">
        <v>1842</v>
      </c>
      <c r="D9" s="14" t="s">
        <v>90</v>
      </c>
      <c r="E9" s="115"/>
      <c r="F9" s="15">
        <v>160</v>
      </c>
      <c r="G9" s="15">
        <v>230</v>
      </c>
      <c r="H9" s="16" t="str">
        <f t="shared" si="0"/>
        <v/>
      </c>
    </row>
    <row r="10" spans="1:8" ht="27.6" customHeight="1" x14ac:dyDescent="0.25">
      <c r="A10" s="22" t="e">
        <f>VLOOKUP(B10,#REF!,10,FALSE)</f>
        <v>#REF!</v>
      </c>
      <c r="B10" s="12" t="s">
        <v>50</v>
      </c>
      <c r="C10" s="13" t="s">
        <v>1843</v>
      </c>
      <c r="D10" s="14" t="s">
        <v>93</v>
      </c>
      <c r="E10" s="115"/>
      <c r="F10" s="15">
        <v>160</v>
      </c>
      <c r="G10" s="15">
        <v>290</v>
      </c>
      <c r="H10" s="16" t="str">
        <f t="shared" si="0"/>
        <v/>
      </c>
    </row>
    <row r="11" spans="1:8" ht="27.6" customHeight="1" x14ac:dyDescent="0.25">
      <c r="A11" s="22" t="e">
        <f>VLOOKUP(B11,#REF!,10,FALSE)</f>
        <v>#REF!</v>
      </c>
      <c r="B11" s="12" t="s">
        <v>32</v>
      </c>
      <c r="C11" s="13" t="s">
        <v>1843</v>
      </c>
      <c r="D11" s="14" t="s">
        <v>94</v>
      </c>
      <c r="E11" s="115"/>
      <c r="F11" s="15">
        <v>160</v>
      </c>
      <c r="G11" s="15">
        <v>290</v>
      </c>
      <c r="H11" s="16" t="str">
        <f t="shared" si="0"/>
        <v/>
      </c>
    </row>
    <row r="12" spans="1:8" ht="27.6" customHeight="1" x14ac:dyDescent="0.25">
      <c r="A12" s="22" t="e">
        <f>VLOOKUP(B12,#REF!,10,FALSE)</f>
        <v>#REF!</v>
      </c>
      <c r="B12" s="12" t="s">
        <v>34</v>
      </c>
      <c r="C12" s="13" t="s">
        <v>1844</v>
      </c>
      <c r="D12" s="14" t="s">
        <v>93</v>
      </c>
      <c r="E12" s="115"/>
      <c r="F12" s="15">
        <v>60</v>
      </c>
      <c r="G12" s="15">
        <v>120</v>
      </c>
      <c r="H12" s="16" t="str">
        <f t="shared" si="0"/>
        <v/>
      </c>
    </row>
    <row r="13" spans="1:8" ht="27.6" customHeight="1" x14ac:dyDescent="0.25">
      <c r="A13" s="22" t="e">
        <f>VLOOKUP(B13,#REF!,10,FALSE)</f>
        <v>#REF!</v>
      </c>
      <c r="B13" s="12" t="s">
        <v>51</v>
      </c>
      <c r="C13" s="13" t="s">
        <v>1845</v>
      </c>
      <c r="D13" s="14" t="s">
        <v>93</v>
      </c>
      <c r="E13" s="115"/>
      <c r="F13" s="15">
        <v>200</v>
      </c>
      <c r="G13" s="15">
        <v>300</v>
      </c>
      <c r="H13" s="16" t="str">
        <f t="shared" si="0"/>
        <v/>
      </c>
    </row>
    <row r="14" spans="1:8" ht="27.6" customHeight="1" x14ac:dyDescent="0.25">
      <c r="A14" s="22" t="e">
        <f>VLOOKUP(B14,#REF!,10,FALSE)</f>
        <v>#REF!</v>
      </c>
      <c r="B14" s="12" t="s">
        <v>38</v>
      </c>
      <c r="C14" s="13" t="s">
        <v>1845</v>
      </c>
      <c r="D14" s="14" t="s">
        <v>94</v>
      </c>
      <c r="E14" s="115"/>
      <c r="F14" s="15">
        <v>200</v>
      </c>
      <c r="G14" s="15">
        <v>300</v>
      </c>
      <c r="H14" s="16" t="str">
        <f t="shared" si="0"/>
        <v/>
      </c>
    </row>
    <row r="15" spans="1:8" ht="27.6" customHeight="1" x14ac:dyDescent="0.25">
      <c r="A15" s="22" t="e">
        <f>VLOOKUP(B15,#REF!,10,FALSE)</f>
        <v>#REF!</v>
      </c>
      <c r="B15" s="12" t="s">
        <v>52</v>
      </c>
      <c r="C15" s="13" t="s">
        <v>87</v>
      </c>
      <c r="D15" s="14" t="s">
        <v>93</v>
      </c>
      <c r="E15" s="115"/>
      <c r="F15" s="15">
        <v>130</v>
      </c>
      <c r="G15" s="15">
        <v>200</v>
      </c>
      <c r="H15" s="16" t="str">
        <f t="shared" si="0"/>
        <v/>
      </c>
    </row>
    <row r="16" spans="1:8" ht="27.6" customHeight="1" x14ac:dyDescent="0.25">
      <c r="A16" s="22" t="e">
        <f>VLOOKUP(B16,#REF!,10,FALSE)</f>
        <v>#REF!</v>
      </c>
      <c r="B16" s="12" t="s">
        <v>53</v>
      </c>
      <c r="C16" s="13" t="s">
        <v>87</v>
      </c>
      <c r="D16" s="14" t="s">
        <v>94</v>
      </c>
      <c r="E16" s="115"/>
      <c r="F16" s="15">
        <v>130</v>
      </c>
      <c r="G16" s="15">
        <v>200</v>
      </c>
      <c r="H16" s="16" t="str">
        <f t="shared" si="0"/>
        <v/>
      </c>
    </row>
    <row r="17" spans="1:8" ht="27.6" customHeight="1" x14ac:dyDescent="0.25">
      <c r="A17" s="22" t="e">
        <f>VLOOKUP(B17,#REF!,10,FALSE)</f>
        <v>#REF!</v>
      </c>
      <c r="B17" s="12" t="s">
        <v>54</v>
      </c>
      <c r="C17" s="13" t="s">
        <v>87</v>
      </c>
      <c r="D17" s="14" t="s">
        <v>90</v>
      </c>
      <c r="E17" s="115"/>
      <c r="F17" s="15">
        <v>130</v>
      </c>
      <c r="G17" s="15">
        <v>200</v>
      </c>
      <c r="H17" s="16" t="str">
        <f t="shared" si="0"/>
        <v/>
      </c>
    </row>
    <row r="18" spans="1:8" ht="27.6" customHeight="1" x14ac:dyDescent="0.25">
      <c r="A18" s="22" t="e">
        <f>VLOOKUP(B18,#REF!,10,FALSE)</f>
        <v>#REF!</v>
      </c>
      <c r="B18" s="12" t="s">
        <v>36</v>
      </c>
      <c r="C18" s="13" t="s">
        <v>103</v>
      </c>
      <c r="D18" s="14" t="s">
        <v>93</v>
      </c>
      <c r="E18" s="115"/>
      <c r="F18" s="15">
        <v>250</v>
      </c>
      <c r="G18" s="15">
        <v>650</v>
      </c>
      <c r="H18" s="16" t="str">
        <f t="shared" si="0"/>
        <v/>
      </c>
    </row>
    <row r="19" spans="1:8" ht="27.6" customHeight="1" x14ac:dyDescent="0.25">
      <c r="A19" s="22" t="e">
        <f>VLOOKUP(B19,#REF!,10,FALSE)</f>
        <v>#REF!</v>
      </c>
      <c r="B19" s="12" t="s">
        <v>55</v>
      </c>
      <c r="C19" s="13" t="s">
        <v>103</v>
      </c>
      <c r="D19" s="14" t="s">
        <v>94</v>
      </c>
      <c r="E19" s="115"/>
      <c r="F19" s="15">
        <v>250</v>
      </c>
      <c r="G19" s="15">
        <v>650</v>
      </c>
      <c r="H19" s="16" t="str">
        <f t="shared" si="0"/>
        <v/>
      </c>
    </row>
    <row r="20" spans="1:8" ht="27.6" customHeight="1" x14ac:dyDescent="0.25">
      <c r="A20" s="22" t="e">
        <f>VLOOKUP(B20,#REF!,10,FALSE)</f>
        <v>#REF!</v>
      </c>
      <c r="B20" s="12" t="s">
        <v>56</v>
      </c>
      <c r="C20" s="13" t="s">
        <v>103</v>
      </c>
      <c r="D20" s="14" t="s">
        <v>90</v>
      </c>
      <c r="E20" s="115"/>
      <c r="F20" s="15">
        <v>250</v>
      </c>
      <c r="G20" s="15">
        <v>650</v>
      </c>
      <c r="H20" s="16" t="str">
        <f t="shared" si="0"/>
        <v/>
      </c>
    </row>
    <row r="21" spans="1:8" ht="27.6" customHeight="1" x14ac:dyDescent="0.25">
      <c r="A21" s="22" t="e">
        <f>VLOOKUP(B21,#REF!,10,FALSE)</f>
        <v>#REF!</v>
      </c>
      <c r="B21" s="12" t="s">
        <v>37</v>
      </c>
      <c r="C21" s="13" t="s">
        <v>1846</v>
      </c>
      <c r="D21" s="14" t="s">
        <v>93</v>
      </c>
      <c r="E21" s="115"/>
      <c r="F21" s="15">
        <v>100</v>
      </c>
      <c r="G21" s="15">
        <v>200</v>
      </c>
      <c r="H21" s="16" t="str">
        <f t="shared" si="0"/>
        <v/>
      </c>
    </row>
    <row r="22" spans="1:8" ht="27.6" customHeight="1" x14ac:dyDescent="0.25">
      <c r="A22" s="22" t="e">
        <f>VLOOKUP(B22,#REF!,10,FALSE)</f>
        <v>#REF!</v>
      </c>
      <c r="B22" s="12" t="s">
        <v>57</v>
      </c>
      <c r="C22" s="13" t="s">
        <v>1846</v>
      </c>
      <c r="D22" s="14" t="s">
        <v>94</v>
      </c>
      <c r="E22" s="115"/>
      <c r="F22" s="15">
        <v>100</v>
      </c>
      <c r="G22" s="15">
        <v>200</v>
      </c>
      <c r="H22" s="16" t="str">
        <f t="shared" si="0"/>
        <v/>
      </c>
    </row>
    <row r="23" spans="1:8" ht="27.6" customHeight="1" x14ac:dyDescent="0.25">
      <c r="A23" s="22" t="e">
        <f>VLOOKUP(B23,#REF!,10,FALSE)</f>
        <v>#REF!</v>
      </c>
      <c r="B23" s="12" t="s">
        <v>58</v>
      </c>
      <c r="C23" s="13" t="s">
        <v>1847</v>
      </c>
      <c r="D23" s="14" t="s">
        <v>93</v>
      </c>
      <c r="E23" s="115"/>
      <c r="F23" s="15">
        <v>300</v>
      </c>
      <c r="G23" s="15">
        <v>500</v>
      </c>
      <c r="H23" s="16" t="str">
        <f t="shared" si="0"/>
        <v/>
      </c>
    </row>
    <row r="24" spans="1:8" ht="27.6" customHeight="1" x14ac:dyDescent="0.25">
      <c r="A24" s="22" t="e">
        <f>VLOOKUP(B24,#REF!,10,FALSE)</f>
        <v>#REF!</v>
      </c>
      <c r="B24" s="12" t="s">
        <v>59</v>
      </c>
      <c r="C24" s="13" t="s">
        <v>1847</v>
      </c>
      <c r="D24" s="14" t="s">
        <v>94</v>
      </c>
      <c r="E24" s="115"/>
      <c r="F24" s="15">
        <v>300</v>
      </c>
      <c r="G24" s="15">
        <v>500</v>
      </c>
      <c r="H24" s="16" t="str">
        <f t="shared" si="0"/>
        <v/>
      </c>
    </row>
    <row r="25" spans="1:8" ht="27.6" customHeight="1" x14ac:dyDescent="0.25">
      <c r="A25" s="22" t="e">
        <f>VLOOKUP(B25,#REF!,10,FALSE)</f>
        <v>#REF!</v>
      </c>
      <c r="B25" s="12" t="s">
        <v>60</v>
      </c>
      <c r="C25" s="13" t="s">
        <v>1847</v>
      </c>
      <c r="D25" s="14" t="s">
        <v>90</v>
      </c>
      <c r="E25" s="115"/>
      <c r="F25" s="15">
        <v>300</v>
      </c>
      <c r="G25" s="15">
        <v>500</v>
      </c>
      <c r="H25" s="16" t="str">
        <f t="shared" si="0"/>
        <v/>
      </c>
    </row>
    <row r="26" spans="1:8" ht="27.6" customHeight="1" x14ac:dyDescent="0.25">
      <c r="A26" s="22" t="e">
        <f>VLOOKUP(B26,#REF!,10,FALSE)</f>
        <v>#REF!</v>
      </c>
      <c r="B26" s="12" t="s">
        <v>97</v>
      </c>
      <c r="C26" s="13" t="s">
        <v>1855</v>
      </c>
      <c r="D26" s="14" t="s">
        <v>94</v>
      </c>
      <c r="E26" s="115"/>
      <c r="F26" s="15">
        <v>200</v>
      </c>
      <c r="G26" s="15">
        <v>300</v>
      </c>
      <c r="H26" s="16" t="str">
        <f t="shared" ref="H26" si="1">IF(E26&gt;G26,"Bitte Überschreitung des Maximalwertes begründen!","")</f>
        <v/>
      </c>
    </row>
    <row r="27" spans="1:8" ht="27.6" customHeight="1" x14ac:dyDescent="0.25">
      <c r="A27" s="22" t="e">
        <f>VLOOKUP(B27,#REF!,10,FALSE)</f>
        <v>#REF!</v>
      </c>
      <c r="B27" s="12" t="s">
        <v>99</v>
      </c>
      <c r="C27" s="13" t="s">
        <v>1855</v>
      </c>
      <c r="D27" s="14" t="s">
        <v>92</v>
      </c>
      <c r="E27" s="115"/>
      <c r="F27" s="15">
        <v>200</v>
      </c>
      <c r="G27" s="15">
        <v>300</v>
      </c>
      <c r="H27" s="16" t="str">
        <f t="shared" si="0"/>
        <v/>
      </c>
    </row>
    <row r="28" spans="1:8" ht="27.6" customHeight="1" x14ac:dyDescent="0.25">
      <c r="A28" s="22" t="e">
        <f>VLOOKUP(B28,#REF!,10,FALSE)</f>
        <v>#REF!</v>
      </c>
      <c r="B28" s="12" t="s">
        <v>100</v>
      </c>
      <c r="C28" s="13" t="s">
        <v>1855</v>
      </c>
      <c r="D28" s="14" t="s">
        <v>90</v>
      </c>
      <c r="E28" s="115"/>
      <c r="F28" s="15">
        <v>200</v>
      </c>
      <c r="G28" s="15">
        <v>300</v>
      </c>
      <c r="H28" s="16" t="str">
        <f t="shared" si="0"/>
        <v/>
      </c>
    </row>
    <row r="29" spans="1:8" ht="27.6" customHeight="1" x14ac:dyDescent="0.25">
      <c r="A29" s="22" t="e">
        <f>VLOOKUP(B29,#REF!,10,FALSE)</f>
        <v>#REF!</v>
      </c>
      <c r="B29" s="12" t="s">
        <v>61</v>
      </c>
      <c r="C29" s="13" t="s">
        <v>1848</v>
      </c>
      <c r="D29" s="14" t="s">
        <v>93</v>
      </c>
      <c r="E29" s="115"/>
      <c r="F29" s="15">
        <v>60</v>
      </c>
      <c r="G29" s="15">
        <v>120</v>
      </c>
      <c r="H29" s="16" t="str">
        <f t="shared" si="0"/>
        <v/>
      </c>
    </row>
    <row r="30" spans="1:8" ht="27.6" customHeight="1" x14ac:dyDescent="0.25">
      <c r="A30" s="22" t="e">
        <f>VLOOKUP(B30,#REF!,10,FALSE)</f>
        <v>#REF!</v>
      </c>
      <c r="B30" s="12" t="s">
        <v>62</v>
      </c>
      <c r="C30" s="13" t="s">
        <v>1848</v>
      </c>
      <c r="D30" s="14" t="s">
        <v>94</v>
      </c>
      <c r="E30" s="115"/>
      <c r="F30" s="15">
        <v>60</v>
      </c>
      <c r="G30" s="15">
        <v>120</v>
      </c>
      <c r="H30" s="16" t="str">
        <f t="shared" si="0"/>
        <v/>
      </c>
    </row>
    <row r="31" spans="1:8" ht="27.6" customHeight="1" x14ac:dyDescent="0.25">
      <c r="A31" s="22" t="e">
        <f>VLOOKUP(B31,#REF!,10,FALSE)</f>
        <v>#REF!</v>
      </c>
      <c r="B31" s="12" t="s">
        <v>102</v>
      </c>
      <c r="C31" s="13" t="s">
        <v>1849</v>
      </c>
      <c r="D31" s="14" t="s">
        <v>93</v>
      </c>
      <c r="E31" s="115"/>
      <c r="F31" s="15">
        <v>150</v>
      </c>
      <c r="G31" s="15">
        <v>250</v>
      </c>
      <c r="H31" s="16" t="str">
        <f t="shared" si="0"/>
        <v/>
      </c>
    </row>
    <row r="32" spans="1:8" ht="27.6" customHeight="1" x14ac:dyDescent="0.25">
      <c r="A32" s="22" t="e">
        <f>VLOOKUP(B32,#REF!,10,FALSE)</f>
        <v>#REF!</v>
      </c>
      <c r="B32" s="12" t="s">
        <v>101</v>
      </c>
      <c r="C32" s="13" t="s">
        <v>1853</v>
      </c>
      <c r="D32" s="14" t="s">
        <v>93</v>
      </c>
      <c r="E32" s="115"/>
      <c r="F32" s="15">
        <v>120</v>
      </c>
      <c r="G32" s="15">
        <v>220</v>
      </c>
      <c r="H32" s="16" t="str">
        <f t="shared" si="0"/>
        <v/>
      </c>
    </row>
    <row r="33" spans="1:8" ht="27.6" customHeight="1" x14ac:dyDescent="0.25">
      <c r="A33" s="22" t="e">
        <f>VLOOKUP(B33,#REF!,10,FALSE)</f>
        <v>#REF!</v>
      </c>
      <c r="B33" s="12" t="s">
        <v>569</v>
      </c>
      <c r="C33" s="13" t="s">
        <v>1854</v>
      </c>
      <c r="D33" s="14" t="s">
        <v>93</v>
      </c>
      <c r="E33" s="115"/>
      <c r="F33" s="15">
        <v>100</v>
      </c>
      <c r="G33" s="15">
        <v>200</v>
      </c>
      <c r="H33" s="16" t="str">
        <f t="shared" si="0"/>
        <v/>
      </c>
    </row>
    <row r="34" spans="1:8" ht="54" x14ac:dyDescent="0.25">
      <c r="A34" s="22" t="e">
        <f>VLOOKUP(B34,#REF!,10,FALSE)</f>
        <v>#REF!</v>
      </c>
      <c r="B34" s="12" t="s">
        <v>63</v>
      </c>
      <c r="C34" s="13" t="s">
        <v>1850</v>
      </c>
      <c r="D34" s="14" t="s">
        <v>90</v>
      </c>
      <c r="E34" s="115"/>
      <c r="F34" s="15">
        <v>200</v>
      </c>
      <c r="G34" s="15">
        <v>300</v>
      </c>
      <c r="H34" s="16" t="str">
        <f t="shared" si="0"/>
        <v/>
      </c>
    </row>
    <row r="35" spans="1:8" ht="54" x14ac:dyDescent="0.25">
      <c r="A35" s="22" t="e">
        <f>VLOOKUP(B35,#REF!,10,FALSE)</f>
        <v>#REF!</v>
      </c>
      <c r="B35" s="12" t="s">
        <v>64</v>
      </c>
      <c r="C35" s="13" t="s">
        <v>1850</v>
      </c>
      <c r="D35" s="14" t="s">
        <v>89</v>
      </c>
      <c r="E35" s="115"/>
      <c r="F35" s="15">
        <v>200</v>
      </c>
      <c r="G35" s="15">
        <v>300</v>
      </c>
      <c r="H35" s="16" t="str">
        <f t="shared" si="0"/>
        <v/>
      </c>
    </row>
    <row r="36" spans="1:8" ht="54" x14ac:dyDescent="0.25">
      <c r="A36" s="22" t="e">
        <f>VLOOKUP(B36,#REF!,10,FALSE)</f>
        <v>#REF!</v>
      </c>
      <c r="B36" s="12" t="s">
        <v>65</v>
      </c>
      <c r="C36" s="13" t="s">
        <v>1850</v>
      </c>
      <c r="D36" s="14" t="s">
        <v>91</v>
      </c>
      <c r="E36" s="115"/>
      <c r="F36" s="15">
        <v>200</v>
      </c>
      <c r="G36" s="15">
        <v>300</v>
      </c>
      <c r="H36" s="16" t="str">
        <f t="shared" si="0"/>
        <v/>
      </c>
    </row>
    <row r="37" spans="1:8" ht="54" x14ac:dyDescent="0.25">
      <c r="A37" s="22" t="e">
        <f>VLOOKUP(B37,#REF!,10,FALSE)</f>
        <v>#REF!</v>
      </c>
      <c r="B37" s="12" t="s">
        <v>66</v>
      </c>
      <c r="C37" s="13" t="s">
        <v>1850</v>
      </c>
      <c r="D37" s="14" t="s">
        <v>88</v>
      </c>
      <c r="E37" s="115"/>
      <c r="F37" s="15">
        <v>200</v>
      </c>
      <c r="G37" s="15">
        <v>300</v>
      </c>
      <c r="H37" s="16" t="str">
        <f t="shared" si="0"/>
        <v/>
      </c>
    </row>
    <row r="38" spans="1:8" ht="27.6" customHeight="1" x14ac:dyDescent="0.25">
      <c r="A38" s="22" t="e">
        <f>VLOOKUP(B38,#REF!,10,FALSE)</f>
        <v>#REF!</v>
      </c>
      <c r="B38" s="12" t="s">
        <v>69</v>
      </c>
      <c r="C38" s="13" t="s">
        <v>201</v>
      </c>
      <c r="D38" s="14" t="s">
        <v>93</v>
      </c>
      <c r="E38" s="115"/>
      <c r="F38" s="15">
        <v>200</v>
      </c>
      <c r="G38" s="15">
        <v>300</v>
      </c>
      <c r="H38" s="16" t="str">
        <f t="shared" si="0"/>
        <v/>
      </c>
    </row>
    <row r="39" spans="1:8" ht="27.6" customHeight="1" x14ac:dyDescent="0.25">
      <c r="A39" s="22" t="e">
        <f>VLOOKUP(B39,#REF!,10,FALSE)</f>
        <v>#REF!</v>
      </c>
      <c r="B39" s="12" t="s">
        <v>70</v>
      </c>
      <c r="C39" s="13" t="s">
        <v>1852</v>
      </c>
      <c r="D39" s="14" t="s">
        <v>90</v>
      </c>
      <c r="E39" s="115"/>
      <c r="F39" s="15">
        <v>500</v>
      </c>
      <c r="G39" s="15">
        <v>1000</v>
      </c>
      <c r="H39" s="16" t="str">
        <f t="shared" si="0"/>
        <v/>
      </c>
    </row>
    <row r="40" spans="1:8" ht="27.6" customHeight="1" x14ac:dyDescent="0.25">
      <c r="A40" s="22" t="e">
        <f>VLOOKUP(B40,#REF!,10,FALSE)</f>
        <v>#REF!</v>
      </c>
      <c r="B40" s="12" t="s">
        <v>39</v>
      </c>
      <c r="C40" s="13" t="s">
        <v>1851</v>
      </c>
      <c r="D40" s="14" t="s">
        <v>93</v>
      </c>
      <c r="E40" s="115"/>
      <c r="F40" s="15">
        <v>300</v>
      </c>
      <c r="G40" s="15">
        <v>850</v>
      </c>
      <c r="H40" s="16" t="str">
        <f t="shared" si="0"/>
        <v/>
      </c>
    </row>
    <row r="41" spans="1:8" ht="27.6" customHeight="1" x14ac:dyDescent="0.25">
      <c r="A41" s="22" t="e">
        <f>VLOOKUP(B41,#REF!,10,FALSE)</f>
        <v>#REF!</v>
      </c>
      <c r="B41" s="12" t="s">
        <v>35</v>
      </c>
      <c r="C41" s="13" t="s">
        <v>95</v>
      </c>
      <c r="D41" s="14" t="s">
        <v>44</v>
      </c>
      <c r="E41" s="152">
        <v>1.0000000000000001E-5</v>
      </c>
      <c r="F41" s="15">
        <v>0</v>
      </c>
      <c r="G41" s="43">
        <v>1.0000000000000001E-5</v>
      </c>
      <c r="H41" s="16" t="str">
        <f t="shared" si="0"/>
        <v/>
      </c>
    </row>
  </sheetData>
  <sheetProtection algorithmName="SHA-512" hashValue="ZTgx/3ftZu/tHBOVjwnJENVQscF75a+9cBk5qt2+jQnSdaBgTiW8jGqZWEWn2wNiKyrZ9ZZPudlfZjtNfSZnMQ==" saltValue="RDvx5qPr/aGasoGK4CAitQ==" spinCount="100000" sheet="1" objects="1" scenarios="1"/>
  <autoFilter ref="A7:H41" xr:uid="{00000000-0009-0000-0000-000006000000}">
    <sortState xmlns:xlrd2="http://schemas.microsoft.com/office/spreadsheetml/2017/richdata2" ref="A8:H41">
      <sortCondition ref="A7:A41"/>
    </sortState>
  </autoFilter>
  <sortState xmlns:xlrd2="http://schemas.microsoft.com/office/spreadsheetml/2017/richdata2" ref="B8:H25">
    <sortCondition ref="B8:B25"/>
  </sortState>
  <mergeCells count="1">
    <mergeCell ref="B3:H3"/>
  </mergeCells>
  <phoneticPr fontId="2" type="noConversion"/>
  <conditionalFormatting sqref="A1:XFD1048576">
    <cfRule type="expression" dxfId="5" priority="2">
      <formula>NOT(CELL("Schutz",A1))</formula>
    </cfRule>
  </conditionalFormatting>
  <printOptions horizontalCentered="1"/>
  <pageMargins left="0.11811023622047245" right="0.11811023622047245" top="1.3779527559055118" bottom="0.35433070866141736" header="0.19685039370078741" footer="0.11811023622047245"/>
  <pageSetup paperSize="9" scale="82" fitToHeight="0" orientation="landscape" r:id="rId1"/>
  <headerFooter alignWithMargins="0">
    <oddFooter>&amp;C&amp;"Tahoma,Standard"&amp;9Seite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V1824"/>
  <sheetViews>
    <sheetView showGridLines="0" workbookViewId="0">
      <pane ySplit="6" topLeftCell="A7" activePane="bottomLeft" state="frozen"/>
      <selection pane="bottomLeft" activeCell="B6" sqref="B6"/>
    </sheetView>
  </sheetViews>
  <sheetFormatPr baseColWidth="10" defaultColWidth="11.42578125" defaultRowHeight="13.5" x14ac:dyDescent="0.2"/>
  <cols>
    <col min="1" max="1" width="6.85546875" style="2" customWidth="1"/>
    <col min="2" max="2" width="38.140625" style="39" bestFit="1" customWidth="1"/>
    <col min="3" max="3" width="27" style="39" bestFit="1" customWidth="1"/>
    <col min="4" max="4" width="7" style="39" bestFit="1" customWidth="1"/>
    <col min="5" max="5" width="12.7109375" style="39" bestFit="1" customWidth="1"/>
    <col min="6" max="6" width="22.7109375" style="39" bestFit="1" customWidth="1"/>
    <col min="7" max="7" width="29.5703125" style="39" bestFit="1" customWidth="1"/>
    <col min="8" max="8" width="8.85546875" style="40" customWidth="1"/>
    <col min="9" max="9" width="8.5703125" style="119" hidden="1" customWidth="1"/>
    <col min="10" max="10" width="8.5703125" style="41" customWidth="1"/>
    <col min="11" max="11" width="30" style="42" bestFit="1" customWidth="1"/>
    <col min="12" max="12" width="10.5703125" style="2" customWidth="1"/>
    <col min="13" max="14" width="8.5703125" style="2" customWidth="1"/>
    <col min="15" max="17" width="10.5703125" style="2" customWidth="1"/>
    <col min="18" max="18" width="12.85546875" style="3" hidden="1" customWidth="1"/>
    <col min="19" max="19" width="8" style="3" hidden="1" customWidth="1"/>
    <col min="20" max="20" width="14.42578125" style="3" hidden="1" customWidth="1"/>
    <col min="21" max="21" width="17.5703125" style="3" hidden="1" customWidth="1"/>
    <col min="22" max="16384" width="11.42578125" style="2"/>
  </cols>
  <sheetData>
    <row r="1" spans="1:22" s="1" customFormat="1" ht="24.95" customHeight="1" x14ac:dyDescent="0.25">
      <c r="A1" s="88" t="str">
        <f>Auftraggeber</f>
        <v>Landkreis Celle</v>
      </c>
      <c r="B1" s="90"/>
      <c r="C1" s="90"/>
      <c r="D1" s="90"/>
      <c r="E1" s="90"/>
      <c r="F1" s="90"/>
      <c r="G1" s="90"/>
      <c r="H1" s="90"/>
      <c r="I1" s="117"/>
      <c r="J1" s="90"/>
      <c r="K1" s="90"/>
      <c r="L1" s="90"/>
      <c r="M1" s="90"/>
      <c r="N1" s="90"/>
      <c r="O1" s="90"/>
      <c r="P1" s="90"/>
      <c r="Q1" s="84"/>
    </row>
    <row r="2" spans="1:22" s="1" customFormat="1" ht="20.100000000000001" customHeight="1" x14ac:dyDescent="0.25">
      <c r="A2" s="45" t="str">
        <f>Leistungsgegenstand</f>
        <v>Ausschreibung der Gebäudereinigung</v>
      </c>
      <c r="B2" s="4"/>
      <c r="C2" s="4"/>
      <c r="D2" s="4"/>
      <c r="E2" s="4"/>
      <c r="F2" s="4"/>
      <c r="G2" s="4"/>
      <c r="H2" s="4"/>
      <c r="I2" s="30"/>
      <c r="J2" s="4"/>
      <c r="K2" s="4"/>
      <c r="L2" s="4"/>
      <c r="M2" s="4"/>
      <c r="N2" s="4"/>
      <c r="O2" s="4"/>
      <c r="P2" s="4"/>
      <c r="Q2" s="32"/>
    </row>
    <row r="3" spans="1:22" s="1" customFormat="1" ht="39.950000000000003" customHeight="1" x14ac:dyDescent="0.25">
      <c r="A3" s="183" t="s">
        <v>167</v>
      </c>
      <c r="B3" s="184"/>
      <c r="C3" s="184"/>
      <c r="D3" s="184"/>
      <c r="E3" s="184"/>
      <c r="F3" s="184"/>
      <c r="G3" s="184"/>
      <c r="H3" s="184"/>
      <c r="I3" s="184"/>
      <c r="J3" s="184"/>
      <c r="K3" s="184"/>
      <c r="L3" s="184"/>
      <c r="M3" s="184"/>
      <c r="N3" s="184"/>
      <c r="O3" s="184"/>
      <c r="P3" s="184"/>
      <c r="Q3" s="185"/>
    </row>
    <row r="4" spans="1:22" s="1" customFormat="1" ht="30" customHeight="1" thickBot="1" x14ac:dyDescent="0.3">
      <c r="A4" s="103" t="s">
        <v>146</v>
      </c>
      <c r="B4" s="104"/>
      <c r="C4" s="104"/>
      <c r="D4" s="104"/>
      <c r="E4" s="104"/>
      <c r="F4" s="104"/>
      <c r="G4" s="104"/>
      <c r="H4" s="104"/>
      <c r="I4" s="118"/>
      <c r="J4" s="104"/>
      <c r="K4" s="104"/>
      <c r="L4" s="104"/>
      <c r="M4" s="104"/>
      <c r="N4" s="104"/>
      <c r="O4" s="104"/>
      <c r="P4" s="104"/>
      <c r="Q4" s="105"/>
    </row>
    <row r="5" spans="1:22" s="6" customFormat="1" ht="15.95" customHeight="1" thickBot="1" x14ac:dyDescent="0.25">
      <c r="A5" s="93"/>
      <c r="B5" s="4"/>
      <c r="C5" s="4"/>
      <c r="D5" s="4"/>
      <c r="E5" s="4"/>
      <c r="F5" s="4"/>
      <c r="G5" s="4"/>
      <c r="H5" s="4"/>
      <c r="I5" s="30"/>
      <c r="J5" s="4"/>
      <c r="K5" s="4"/>
      <c r="L5" s="4"/>
      <c r="M5" s="4"/>
      <c r="N5" s="4"/>
      <c r="O5" s="4"/>
      <c r="P5" s="4"/>
      <c r="Q5" s="32"/>
      <c r="U5" s="124" t="e">
        <f>SUM(U7:U1048576)</f>
        <v>#VALUE!</v>
      </c>
    </row>
    <row r="6" spans="1:22" ht="39.950000000000003" customHeight="1" x14ac:dyDescent="0.2">
      <c r="A6" s="25" t="s">
        <v>29</v>
      </c>
      <c r="B6" s="26" t="s">
        <v>96</v>
      </c>
      <c r="C6" s="34" t="s">
        <v>110</v>
      </c>
      <c r="D6" s="26" t="s">
        <v>109</v>
      </c>
      <c r="E6" s="26" t="s">
        <v>112</v>
      </c>
      <c r="F6" s="26" t="s">
        <v>78</v>
      </c>
      <c r="G6" s="26" t="s">
        <v>111</v>
      </c>
      <c r="H6" s="35" t="s">
        <v>166</v>
      </c>
      <c r="I6" s="28" t="s">
        <v>147</v>
      </c>
      <c r="J6" s="25" t="s">
        <v>120</v>
      </c>
      <c r="K6" s="26" t="s">
        <v>113</v>
      </c>
      <c r="L6" s="28" t="s">
        <v>164</v>
      </c>
      <c r="M6" s="27" t="s">
        <v>156</v>
      </c>
      <c r="N6" s="27" t="s">
        <v>163</v>
      </c>
      <c r="O6" s="27" t="s">
        <v>160</v>
      </c>
      <c r="P6" s="27" t="s">
        <v>30</v>
      </c>
      <c r="Q6" s="27" t="s">
        <v>161</v>
      </c>
      <c r="R6" s="27" t="s">
        <v>71</v>
      </c>
      <c r="S6" s="27" t="str">
        <f>"SVS = "&amp;SVS</f>
        <v>SVS = 17,98</v>
      </c>
      <c r="T6" s="27" t="s">
        <v>77</v>
      </c>
      <c r="U6" s="123" t="s">
        <v>184</v>
      </c>
      <c r="V6" s="20"/>
    </row>
    <row r="7" spans="1:22" s="38" customFormat="1" ht="15" customHeight="1" x14ac:dyDescent="0.2">
      <c r="A7" s="160">
        <v>1</v>
      </c>
      <c r="B7" s="161" t="s">
        <v>655</v>
      </c>
      <c r="C7" s="161" t="s">
        <v>209</v>
      </c>
      <c r="D7" s="161" t="s">
        <v>210</v>
      </c>
      <c r="E7" s="161" t="s">
        <v>241</v>
      </c>
      <c r="F7" s="161" t="s">
        <v>576</v>
      </c>
      <c r="G7" s="161" t="s">
        <v>221</v>
      </c>
      <c r="H7" s="162">
        <v>20.239999999999998</v>
      </c>
      <c r="I7" s="163"/>
      <c r="J7" s="158" t="s">
        <v>63</v>
      </c>
      <c r="K7" s="159"/>
      <c r="L7" s="153">
        <v>38.08</v>
      </c>
      <c r="M7" s="154">
        <f t="shared" ref="M7:M70" si="0">SVS</f>
        <v>17.98</v>
      </c>
      <c r="N7" s="155" t="str">
        <f t="shared" ref="N7:N70" si="1">IF(VLOOKUP(J7,Vorgaben,4,FALSE)=0,"",VLOOKUP(J7,Vorgaben,4,FALSE))</f>
        <v/>
      </c>
      <c r="O7" s="156">
        <f t="shared" ref="O7:O70" si="2">H7*L7</f>
        <v>770.73919999999987</v>
      </c>
      <c r="P7" s="156" t="e">
        <f t="shared" ref="P7:P69" si="3">O7/N7</f>
        <v>#VALUE!</v>
      </c>
      <c r="Q7" s="156" t="e">
        <f t="shared" ref="Q7:Q69" si="4">P7*M7</f>
        <v>#VALUE!</v>
      </c>
      <c r="R7" s="157" t="str">
        <f t="shared" ref="R7:R38" si="5">LEFT(J7,1)</f>
        <v>T</v>
      </c>
      <c r="S7" s="157">
        <f t="shared" ref="S7:S69" si="6">IF(M7=SVS,M7,"")</f>
        <v>17.98</v>
      </c>
      <c r="T7" s="157">
        <f t="shared" ref="T7:T38" si="7">IF(I7="x",H7,0)</f>
        <v>0</v>
      </c>
      <c r="U7" s="157">
        <f>IF(M7&lt;&gt;0,IF(M7=SVS,0,IF(M7=SVSg,0,IF(M7=Stundenverrechnungssatz!G4976,0,IF(M7=Stundenverrechnungssatz!I4976,0,IF(M7=Stundenverrechnungssatz!K4976,0,IF(M7=Stundenverrechnungssatz!M4976,0,1)))))))</f>
        <v>0</v>
      </c>
      <c r="V7" s="20"/>
    </row>
    <row r="8" spans="1:22" s="38" customFormat="1" ht="15" customHeight="1" x14ac:dyDescent="0.2">
      <c r="A8" s="160">
        <v>2</v>
      </c>
      <c r="B8" s="161" t="s">
        <v>655</v>
      </c>
      <c r="C8" s="161" t="s">
        <v>209</v>
      </c>
      <c r="D8" s="161" t="s">
        <v>210</v>
      </c>
      <c r="E8" s="161" t="s">
        <v>595</v>
      </c>
      <c r="F8" s="161" t="s">
        <v>656</v>
      </c>
      <c r="G8" s="161" t="s">
        <v>221</v>
      </c>
      <c r="H8" s="162">
        <v>12.05</v>
      </c>
      <c r="I8" s="163"/>
      <c r="J8" s="158" t="s">
        <v>63</v>
      </c>
      <c r="K8" s="159"/>
      <c r="L8" s="153">
        <v>38.08</v>
      </c>
      <c r="M8" s="154">
        <f t="shared" si="0"/>
        <v>17.98</v>
      </c>
      <c r="N8" s="155" t="str">
        <f t="shared" si="1"/>
        <v/>
      </c>
      <c r="O8" s="156">
        <f t="shared" si="2"/>
        <v>458.86400000000003</v>
      </c>
      <c r="P8" s="156" t="e">
        <f t="shared" si="3"/>
        <v>#VALUE!</v>
      </c>
      <c r="Q8" s="156" t="e">
        <f t="shared" si="4"/>
        <v>#VALUE!</v>
      </c>
      <c r="R8" s="157" t="str">
        <f t="shared" si="5"/>
        <v>T</v>
      </c>
      <c r="S8" s="157">
        <f t="shared" si="6"/>
        <v>17.98</v>
      </c>
      <c r="T8" s="157">
        <f t="shared" si="7"/>
        <v>0</v>
      </c>
      <c r="U8" s="157">
        <f>IF(M8&lt;&gt;0,IF(M8=SVS,0,IF(M8=SVSg,0,IF(M8=Stundenverrechnungssatz!G4977,0,IF(M8=Stundenverrechnungssatz!I4977,0,IF(M8=Stundenverrechnungssatz!K4977,0,IF(M8=Stundenverrechnungssatz!M4977,0,1)))))))</f>
        <v>0</v>
      </c>
      <c r="V8" s="20"/>
    </row>
    <row r="9" spans="1:22" s="38" customFormat="1" ht="15" customHeight="1" x14ac:dyDescent="0.2">
      <c r="A9" s="160">
        <v>3</v>
      </c>
      <c r="B9" s="161" t="s">
        <v>655</v>
      </c>
      <c r="C9" s="161" t="s">
        <v>209</v>
      </c>
      <c r="D9" s="161" t="s">
        <v>210</v>
      </c>
      <c r="E9" s="161" t="s">
        <v>245</v>
      </c>
      <c r="F9" s="161" t="s">
        <v>229</v>
      </c>
      <c r="G9" s="161" t="s">
        <v>221</v>
      </c>
      <c r="H9" s="162">
        <v>66.650000000000006</v>
      </c>
      <c r="I9" s="163" t="s">
        <v>214</v>
      </c>
      <c r="J9" s="158" t="s">
        <v>569</v>
      </c>
      <c r="K9" s="159"/>
      <c r="L9" s="153">
        <v>191.11</v>
      </c>
      <c r="M9" s="154">
        <f t="shared" si="0"/>
        <v>17.98</v>
      </c>
      <c r="N9" s="155" t="str">
        <f t="shared" si="1"/>
        <v/>
      </c>
      <c r="O9" s="156">
        <f t="shared" si="2"/>
        <v>12737.481500000002</v>
      </c>
      <c r="P9" s="156" t="e">
        <f t="shared" si="3"/>
        <v>#VALUE!</v>
      </c>
      <c r="Q9" s="156" t="e">
        <f t="shared" si="4"/>
        <v>#VALUE!</v>
      </c>
      <c r="R9" s="157" t="str">
        <f t="shared" si="5"/>
        <v>P</v>
      </c>
      <c r="S9" s="157">
        <f t="shared" si="6"/>
        <v>17.98</v>
      </c>
      <c r="T9" s="157">
        <f t="shared" si="7"/>
        <v>66.650000000000006</v>
      </c>
      <c r="U9" s="157">
        <f>IF(M9&lt;&gt;0,IF(M9=SVS,0,IF(M9=SVSg,0,IF(M9=Stundenverrechnungssatz!G4978,0,IF(M9=Stundenverrechnungssatz!I4978,0,IF(M9=Stundenverrechnungssatz!K4978,0,IF(M9=Stundenverrechnungssatz!M4978,0,1)))))))</f>
        <v>0</v>
      </c>
      <c r="V9" s="20"/>
    </row>
    <row r="10" spans="1:22" s="38" customFormat="1" ht="15" customHeight="1" x14ac:dyDescent="0.2">
      <c r="A10" s="160">
        <v>4</v>
      </c>
      <c r="B10" s="161" t="s">
        <v>655</v>
      </c>
      <c r="C10" s="161" t="s">
        <v>209</v>
      </c>
      <c r="D10" s="161" t="s">
        <v>210</v>
      </c>
      <c r="E10" s="161" t="s">
        <v>246</v>
      </c>
      <c r="F10" s="161" t="s">
        <v>229</v>
      </c>
      <c r="G10" s="161" t="s">
        <v>221</v>
      </c>
      <c r="H10" s="162">
        <v>57.02</v>
      </c>
      <c r="I10" s="163" t="s">
        <v>214</v>
      </c>
      <c r="J10" s="158" t="s">
        <v>569</v>
      </c>
      <c r="K10" s="159"/>
      <c r="L10" s="153">
        <v>191.11</v>
      </c>
      <c r="M10" s="154">
        <f t="shared" si="0"/>
        <v>17.98</v>
      </c>
      <c r="N10" s="155" t="str">
        <f t="shared" si="1"/>
        <v/>
      </c>
      <c r="O10" s="156">
        <f t="shared" si="2"/>
        <v>10897.092200000001</v>
      </c>
      <c r="P10" s="156" t="e">
        <f t="shared" si="3"/>
        <v>#VALUE!</v>
      </c>
      <c r="Q10" s="156" t="e">
        <f t="shared" si="4"/>
        <v>#VALUE!</v>
      </c>
      <c r="R10" s="157" t="str">
        <f t="shared" si="5"/>
        <v>P</v>
      </c>
      <c r="S10" s="157">
        <f t="shared" si="6"/>
        <v>17.98</v>
      </c>
      <c r="T10" s="157">
        <f t="shared" si="7"/>
        <v>57.02</v>
      </c>
      <c r="U10" s="157">
        <f>IF(M10&lt;&gt;0,IF(M10=SVS,0,IF(M10=SVSg,0,IF(M10=Stundenverrechnungssatz!G4979,0,IF(M10=Stundenverrechnungssatz!I4979,0,IF(M10=Stundenverrechnungssatz!K4979,0,IF(M10=Stundenverrechnungssatz!M4979,0,1)))))))</f>
        <v>0</v>
      </c>
      <c r="V10" s="20"/>
    </row>
    <row r="11" spans="1:22" s="38" customFormat="1" ht="15" customHeight="1" x14ac:dyDescent="0.2">
      <c r="A11" s="160">
        <v>5</v>
      </c>
      <c r="B11" s="161" t="s">
        <v>655</v>
      </c>
      <c r="C11" s="161" t="s">
        <v>209</v>
      </c>
      <c r="D11" s="161" t="s">
        <v>210</v>
      </c>
      <c r="E11" s="161" t="s">
        <v>247</v>
      </c>
      <c r="F11" s="161" t="s">
        <v>229</v>
      </c>
      <c r="G11" s="161" t="s">
        <v>221</v>
      </c>
      <c r="H11" s="162">
        <v>54.76</v>
      </c>
      <c r="I11" s="163" t="s">
        <v>214</v>
      </c>
      <c r="J11" s="158" t="s">
        <v>569</v>
      </c>
      <c r="K11" s="159"/>
      <c r="L11" s="153">
        <v>191.11</v>
      </c>
      <c r="M11" s="154">
        <f t="shared" si="0"/>
        <v>17.98</v>
      </c>
      <c r="N11" s="155" t="str">
        <f t="shared" si="1"/>
        <v/>
      </c>
      <c r="O11" s="156">
        <f t="shared" si="2"/>
        <v>10465.1836</v>
      </c>
      <c r="P11" s="156" t="e">
        <f t="shared" si="3"/>
        <v>#VALUE!</v>
      </c>
      <c r="Q11" s="156" t="e">
        <f t="shared" si="4"/>
        <v>#VALUE!</v>
      </c>
      <c r="R11" s="157" t="str">
        <f t="shared" si="5"/>
        <v>P</v>
      </c>
      <c r="S11" s="157">
        <f t="shared" si="6"/>
        <v>17.98</v>
      </c>
      <c r="T11" s="157">
        <f t="shared" si="7"/>
        <v>54.76</v>
      </c>
      <c r="U11" s="157">
        <f>IF(M11&lt;&gt;0,IF(M11=SVS,0,IF(M11=SVSg,0,IF(M11=Stundenverrechnungssatz!G4980,0,IF(M11=Stundenverrechnungssatz!I4980,0,IF(M11=Stundenverrechnungssatz!K4980,0,IF(M11=Stundenverrechnungssatz!M4980,0,1)))))))</f>
        <v>0</v>
      </c>
      <c r="V11" s="20"/>
    </row>
    <row r="12" spans="1:22" s="38" customFormat="1" ht="15" customHeight="1" x14ac:dyDescent="0.2">
      <c r="A12" s="160">
        <v>6</v>
      </c>
      <c r="B12" s="161" t="s">
        <v>655</v>
      </c>
      <c r="C12" s="161" t="s">
        <v>209</v>
      </c>
      <c r="D12" s="161" t="s">
        <v>210</v>
      </c>
      <c r="E12" s="161" t="s">
        <v>248</v>
      </c>
      <c r="F12" s="161" t="s">
        <v>229</v>
      </c>
      <c r="G12" s="161" t="s">
        <v>221</v>
      </c>
      <c r="H12" s="162">
        <v>57.1</v>
      </c>
      <c r="I12" s="163" t="s">
        <v>214</v>
      </c>
      <c r="J12" s="158" t="s">
        <v>569</v>
      </c>
      <c r="K12" s="159"/>
      <c r="L12" s="153">
        <v>191.11</v>
      </c>
      <c r="M12" s="154">
        <f t="shared" si="0"/>
        <v>17.98</v>
      </c>
      <c r="N12" s="155" t="str">
        <f t="shared" si="1"/>
        <v/>
      </c>
      <c r="O12" s="156">
        <f t="shared" si="2"/>
        <v>10912.381000000001</v>
      </c>
      <c r="P12" s="156" t="e">
        <f t="shared" si="3"/>
        <v>#VALUE!</v>
      </c>
      <c r="Q12" s="156" t="e">
        <f t="shared" si="4"/>
        <v>#VALUE!</v>
      </c>
      <c r="R12" s="157" t="str">
        <f t="shared" si="5"/>
        <v>P</v>
      </c>
      <c r="S12" s="157">
        <f t="shared" si="6"/>
        <v>17.98</v>
      </c>
      <c r="T12" s="157">
        <f t="shared" si="7"/>
        <v>57.1</v>
      </c>
      <c r="U12" s="157">
        <f>IF(M12&lt;&gt;0,IF(M12=SVS,0,IF(M12=SVSg,0,IF(M12=Stundenverrechnungssatz!G4981,0,IF(M12=Stundenverrechnungssatz!I4981,0,IF(M12=Stundenverrechnungssatz!K4981,0,IF(M12=Stundenverrechnungssatz!M4981,0,1)))))))</f>
        <v>0</v>
      </c>
      <c r="V12" s="20"/>
    </row>
    <row r="13" spans="1:22" s="38" customFormat="1" ht="15" customHeight="1" x14ac:dyDescent="0.2">
      <c r="A13" s="160">
        <v>7</v>
      </c>
      <c r="B13" s="161" t="s">
        <v>655</v>
      </c>
      <c r="C13" s="161" t="s">
        <v>209</v>
      </c>
      <c r="D13" s="161" t="s">
        <v>210</v>
      </c>
      <c r="E13" s="161" t="s">
        <v>249</v>
      </c>
      <c r="F13" s="161" t="s">
        <v>229</v>
      </c>
      <c r="G13" s="161" t="s">
        <v>221</v>
      </c>
      <c r="H13" s="162">
        <v>57.14</v>
      </c>
      <c r="I13" s="163" t="s">
        <v>214</v>
      </c>
      <c r="J13" s="158" t="s">
        <v>569</v>
      </c>
      <c r="K13" s="159"/>
      <c r="L13" s="153">
        <v>191.11</v>
      </c>
      <c r="M13" s="154">
        <f t="shared" si="0"/>
        <v>17.98</v>
      </c>
      <c r="N13" s="155" t="str">
        <f t="shared" si="1"/>
        <v/>
      </c>
      <c r="O13" s="156">
        <f t="shared" si="2"/>
        <v>10920.0254</v>
      </c>
      <c r="P13" s="156" t="e">
        <f t="shared" si="3"/>
        <v>#VALUE!</v>
      </c>
      <c r="Q13" s="156" t="e">
        <f t="shared" si="4"/>
        <v>#VALUE!</v>
      </c>
      <c r="R13" s="157" t="str">
        <f t="shared" si="5"/>
        <v>P</v>
      </c>
      <c r="S13" s="157">
        <f t="shared" si="6"/>
        <v>17.98</v>
      </c>
      <c r="T13" s="157">
        <f t="shared" si="7"/>
        <v>57.14</v>
      </c>
      <c r="U13" s="157">
        <f>IF(M13&lt;&gt;0,IF(M13=SVS,0,IF(M13=SVSg,0,IF(M13=Stundenverrechnungssatz!G4982,0,IF(M13=Stundenverrechnungssatz!I4982,0,IF(M13=Stundenverrechnungssatz!K4982,0,IF(M13=Stundenverrechnungssatz!M4982,0,1)))))))</f>
        <v>0</v>
      </c>
      <c r="V13" s="20"/>
    </row>
    <row r="14" spans="1:22" s="38" customFormat="1" ht="15" customHeight="1" x14ac:dyDescent="0.2">
      <c r="A14" s="160">
        <v>8</v>
      </c>
      <c r="B14" s="161" t="s">
        <v>655</v>
      </c>
      <c r="C14" s="161" t="s">
        <v>209</v>
      </c>
      <c r="D14" s="161" t="s">
        <v>210</v>
      </c>
      <c r="E14" s="161" t="s">
        <v>250</v>
      </c>
      <c r="F14" s="161" t="s">
        <v>657</v>
      </c>
      <c r="G14" s="161" t="s">
        <v>221</v>
      </c>
      <c r="H14" s="162">
        <v>11.85</v>
      </c>
      <c r="I14" s="163"/>
      <c r="J14" s="158" t="s">
        <v>64</v>
      </c>
      <c r="K14" s="159"/>
      <c r="L14" s="153">
        <v>9</v>
      </c>
      <c r="M14" s="154">
        <f t="shared" si="0"/>
        <v>17.98</v>
      </c>
      <c r="N14" s="155" t="str">
        <f t="shared" si="1"/>
        <v/>
      </c>
      <c r="O14" s="156">
        <f t="shared" si="2"/>
        <v>106.64999999999999</v>
      </c>
      <c r="P14" s="156" t="e">
        <f t="shared" si="3"/>
        <v>#VALUE!</v>
      </c>
      <c r="Q14" s="156" t="e">
        <f t="shared" si="4"/>
        <v>#VALUE!</v>
      </c>
      <c r="R14" s="157" t="str">
        <f t="shared" si="5"/>
        <v>T</v>
      </c>
      <c r="S14" s="157">
        <f t="shared" si="6"/>
        <v>17.98</v>
      </c>
      <c r="T14" s="157">
        <f t="shared" si="7"/>
        <v>0</v>
      </c>
      <c r="U14" s="157">
        <f>IF(M14&lt;&gt;0,IF(M14=SVS,0,IF(M14=SVSg,0,IF(M14=Stundenverrechnungssatz!G4983,0,IF(M14=Stundenverrechnungssatz!I4983,0,IF(M14=Stundenverrechnungssatz!K4983,0,IF(M14=Stundenverrechnungssatz!M4983,0,1)))))))</f>
        <v>0</v>
      </c>
      <c r="V14" s="20"/>
    </row>
    <row r="15" spans="1:22" s="38" customFormat="1" ht="15" customHeight="1" x14ac:dyDescent="0.2">
      <c r="A15" s="160">
        <v>9</v>
      </c>
      <c r="B15" s="161" t="s">
        <v>655</v>
      </c>
      <c r="C15" s="161" t="s">
        <v>209</v>
      </c>
      <c r="D15" s="161" t="s">
        <v>210</v>
      </c>
      <c r="E15" s="161" t="s">
        <v>251</v>
      </c>
      <c r="F15" s="161" t="s">
        <v>529</v>
      </c>
      <c r="G15" s="161" t="s">
        <v>221</v>
      </c>
      <c r="H15" s="162">
        <v>68.760000000000005</v>
      </c>
      <c r="I15" s="163" t="s">
        <v>214</v>
      </c>
      <c r="J15" s="158" t="s">
        <v>569</v>
      </c>
      <c r="K15" s="159"/>
      <c r="L15" s="153">
        <v>191.11</v>
      </c>
      <c r="M15" s="154">
        <f t="shared" si="0"/>
        <v>17.98</v>
      </c>
      <c r="N15" s="155" t="str">
        <f t="shared" si="1"/>
        <v/>
      </c>
      <c r="O15" s="156">
        <f t="shared" si="2"/>
        <v>13140.723600000001</v>
      </c>
      <c r="P15" s="156" t="e">
        <f t="shared" si="3"/>
        <v>#VALUE!</v>
      </c>
      <c r="Q15" s="156" t="e">
        <f t="shared" si="4"/>
        <v>#VALUE!</v>
      </c>
      <c r="R15" s="157" t="str">
        <f t="shared" si="5"/>
        <v>P</v>
      </c>
      <c r="S15" s="157">
        <f t="shared" si="6"/>
        <v>17.98</v>
      </c>
      <c r="T15" s="157">
        <f t="shared" si="7"/>
        <v>68.760000000000005</v>
      </c>
      <c r="U15" s="157">
        <f>IF(M15&lt;&gt;0,IF(M15=SVS,0,IF(M15=SVSg,0,IF(M15=Stundenverrechnungssatz!G4984,0,IF(M15=Stundenverrechnungssatz!I4984,0,IF(M15=Stundenverrechnungssatz!K4984,0,IF(M15=Stundenverrechnungssatz!M4984,0,1)))))))</f>
        <v>0</v>
      </c>
      <c r="V15" s="20"/>
    </row>
    <row r="16" spans="1:22" s="38" customFormat="1" ht="15" customHeight="1" x14ac:dyDescent="0.2">
      <c r="A16" s="160">
        <v>10</v>
      </c>
      <c r="B16" s="161" t="s">
        <v>655</v>
      </c>
      <c r="C16" s="161" t="s">
        <v>209</v>
      </c>
      <c r="D16" s="161" t="s">
        <v>210</v>
      </c>
      <c r="E16" s="161" t="s">
        <v>658</v>
      </c>
      <c r="F16" s="161" t="s">
        <v>659</v>
      </c>
      <c r="G16" s="161" t="s">
        <v>221</v>
      </c>
      <c r="H16" s="162">
        <v>16.309999999999999</v>
      </c>
      <c r="I16" s="163" t="s">
        <v>214</v>
      </c>
      <c r="J16" s="158" t="s">
        <v>51</v>
      </c>
      <c r="K16" s="159"/>
      <c r="L16" s="153">
        <v>191.11</v>
      </c>
      <c r="M16" s="154">
        <f t="shared" si="0"/>
        <v>17.98</v>
      </c>
      <c r="N16" s="155" t="str">
        <f t="shared" si="1"/>
        <v/>
      </c>
      <c r="O16" s="156">
        <f t="shared" si="2"/>
        <v>3117.0041000000001</v>
      </c>
      <c r="P16" s="156" t="e">
        <f t="shared" si="3"/>
        <v>#VALUE!</v>
      </c>
      <c r="Q16" s="156" t="e">
        <f t="shared" si="4"/>
        <v>#VALUE!</v>
      </c>
      <c r="R16" s="157" t="str">
        <f t="shared" si="5"/>
        <v>D</v>
      </c>
      <c r="S16" s="157">
        <f t="shared" si="6"/>
        <v>17.98</v>
      </c>
      <c r="T16" s="157">
        <f t="shared" si="7"/>
        <v>16.309999999999999</v>
      </c>
      <c r="U16" s="157">
        <f>IF(M16&lt;&gt;0,IF(M16=SVS,0,IF(M16=SVSg,0,IF(M16=Stundenverrechnungssatz!G4985,0,IF(M16=Stundenverrechnungssatz!I4985,0,IF(M16=Stundenverrechnungssatz!K4985,0,IF(M16=Stundenverrechnungssatz!M4985,0,1)))))))</f>
        <v>0</v>
      </c>
      <c r="V16" s="20"/>
    </row>
    <row r="17" spans="1:22" s="38" customFormat="1" ht="15" customHeight="1" x14ac:dyDescent="0.2">
      <c r="A17" s="160">
        <v>11</v>
      </c>
      <c r="B17" s="161" t="s">
        <v>655</v>
      </c>
      <c r="C17" s="161" t="s">
        <v>209</v>
      </c>
      <c r="D17" s="161" t="s">
        <v>210</v>
      </c>
      <c r="E17" s="161" t="s">
        <v>252</v>
      </c>
      <c r="F17" s="161" t="s">
        <v>264</v>
      </c>
      <c r="G17" s="161" t="s">
        <v>221</v>
      </c>
      <c r="H17" s="162">
        <v>45.74</v>
      </c>
      <c r="I17" s="163"/>
      <c r="J17" s="158" t="s">
        <v>63</v>
      </c>
      <c r="K17" s="159"/>
      <c r="L17" s="153">
        <v>38.08</v>
      </c>
      <c r="M17" s="154">
        <f t="shared" si="0"/>
        <v>17.98</v>
      </c>
      <c r="N17" s="155" t="str">
        <f t="shared" si="1"/>
        <v/>
      </c>
      <c r="O17" s="156">
        <f t="shared" si="2"/>
        <v>1741.7791999999999</v>
      </c>
      <c r="P17" s="156" t="e">
        <f t="shared" si="3"/>
        <v>#VALUE!</v>
      </c>
      <c r="Q17" s="156" t="e">
        <f t="shared" si="4"/>
        <v>#VALUE!</v>
      </c>
      <c r="R17" s="157" t="str">
        <f t="shared" si="5"/>
        <v>T</v>
      </c>
      <c r="S17" s="157">
        <f t="shared" si="6"/>
        <v>17.98</v>
      </c>
      <c r="T17" s="157">
        <f t="shared" si="7"/>
        <v>0</v>
      </c>
      <c r="U17" s="157">
        <f>IF(M17&lt;&gt;0,IF(M17=SVS,0,IF(M17=SVSg,0,IF(M17=Stundenverrechnungssatz!G4986,0,IF(M17=Stundenverrechnungssatz!I4986,0,IF(M17=Stundenverrechnungssatz!K4986,0,IF(M17=Stundenverrechnungssatz!M4986,0,1)))))))</f>
        <v>0</v>
      </c>
      <c r="V17" s="20"/>
    </row>
    <row r="18" spans="1:22" s="38" customFormat="1" ht="15" customHeight="1" x14ac:dyDescent="0.2">
      <c r="A18" s="160">
        <v>12</v>
      </c>
      <c r="B18" s="161" t="s">
        <v>655</v>
      </c>
      <c r="C18" s="161" t="s">
        <v>209</v>
      </c>
      <c r="D18" s="161" t="s">
        <v>210</v>
      </c>
      <c r="E18" s="161" t="s">
        <v>253</v>
      </c>
      <c r="F18" s="161" t="s">
        <v>216</v>
      </c>
      <c r="G18" s="161" t="s">
        <v>221</v>
      </c>
      <c r="H18" s="162">
        <v>1.2</v>
      </c>
      <c r="I18" s="163"/>
      <c r="J18" s="158" t="s">
        <v>119</v>
      </c>
      <c r="K18" s="159"/>
      <c r="L18" s="153">
        <v>0</v>
      </c>
      <c r="M18" s="154">
        <f t="shared" si="0"/>
        <v>17.98</v>
      </c>
      <c r="N18" s="155">
        <f t="shared" si="1"/>
        <v>1.0000000000000001E-5</v>
      </c>
      <c r="O18" s="156">
        <f t="shared" si="2"/>
        <v>0</v>
      </c>
      <c r="P18" s="156">
        <f t="shared" si="3"/>
        <v>0</v>
      </c>
      <c r="Q18" s="156">
        <f t="shared" si="4"/>
        <v>0</v>
      </c>
      <c r="R18" s="157" t="str">
        <f t="shared" si="5"/>
        <v>n</v>
      </c>
      <c r="S18" s="157">
        <f t="shared" si="6"/>
        <v>17.98</v>
      </c>
      <c r="T18" s="157">
        <f t="shared" si="7"/>
        <v>0</v>
      </c>
      <c r="U18" s="157">
        <f>IF(M18&lt;&gt;0,IF(M18=SVS,0,IF(M18=SVSg,0,IF(M18=Stundenverrechnungssatz!G4987,0,IF(M18=Stundenverrechnungssatz!I4987,0,IF(M18=Stundenverrechnungssatz!K4987,0,IF(M18=Stundenverrechnungssatz!M4987,0,1)))))))</f>
        <v>0</v>
      </c>
      <c r="V18" s="20"/>
    </row>
    <row r="19" spans="1:22" s="38" customFormat="1" ht="15" customHeight="1" x14ac:dyDescent="0.2">
      <c r="A19" s="160">
        <v>13</v>
      </c>
      <c r="B19" s="161" t="s">
        <v>655</v>
      </c>
      <c r="C19" s="161" t="s">
        <v>209</v>
      </c>
      <c r="D19" s="161" t="s">
        <v>210</v>
      </c>
      <c r="E19" s="161" t="s">
        <v>254</v>
      </c>
      <c r="F19" s="161" t="s">
        <v>237</v>
      </c>
      <c r="G19" s="161" t="s">
        <v>221</v>
      </c>
      <c r="H19" s="162">
        <v>23.82</v>
      </c>
      <c r="I19" s="163"/>
      <c r="J19" s="158" t="s">
        <v>31</v>
      </c>
      <c r="K19" s="159"/>
      <c r="L19" s="153">
        <v>96.05</v>
      </c>
      <c r="M19" s="154">
        <f t="shared" si="0"/>
        <v>17.98</v>
      </c>
      <c r="N19" s="155" t="str">
        <f t="shared" si="1"/>
        <v/>
      </c>
      <c r="O19" s="156">
        <f t="shared" si="2"/>
        <v>2287.9110000000001</v>
      </c>
      <c r="P19" s="156" t="e">
        <f t="shared" si="3"/>
        <v>#VALUE!</v>
      </c>
      <c r="Q19" s="156" t="e">
        <f t="shared" si="4"/>
        <v>#VALUE!</v>
      </c>
      <c r="R19" s="157" t="str">
        <f t="shared" si="5"/>
        <v>A</v>
      </c>
      <c r="S19" s="157">
        <f t="shared" si="6"/>
        <v>17.98</v>
      </c>
      <c r="T19" s="157">
        <f t="shared" si="7"/>
        <v>0</v>
      </c>
      <c r="U19" s="157">
        <f>IF(M19&lt;&gt;0,IF(M19=SVS,0,IF(M19=SVSg,0,IF(M19=Stundenverrechnungssatz!G4988,0,IF(M19=Stundenverrechnungssatz!I4988,0,IF(M19=Stundenverrechnungssatz!K4988,0,IF(M19=Stundenverrechnungssatz!M4988,0,1)))))))</f>
        <v>0</v>
      </c>
      <c r="V19" s="20"/>
    </row>
    <row r="20" spans="1:22" s="38" customFormat="1" ht="15" customHeight="1" x14ac:dyDescent="0.2">
      <c r="A20" s="160">
        <v>14</v>
      </c>
      <c r="B20" s="161" t="s">
        <v>655</v>
      </c>
      <c r="C20" s="161" t="s">
        <v>209</v>
      </c>
      <c r="D20" s="161" t="s">
        <v>210</v>
      </c>
      <c r="E20" s="161" t="s">
        <v>255</v>
      </c>
      <c r="F20" s="161" t="s">
        <v>223</v>
      </c>
      <c r="G20" s="161" t="s">
        <v>221</v>
      </c>
      <c r="H20" s="162">
        <v>32.409999999999997</v>
      </c>
      <c r="I20" s="163" t="s">
        <v>214</v>
      </c>
      <c r="J20" s="158" t="s">
        <v>31</v>
      </c>
      <c r="K20" s="159"/>
      <c r="L20" s="153">
        <v>96.05</v>
      </c>
      <c r="M20" s="154">
        <f t="shared" si="0"/>
        <v>17.98</v>
      </c>
      <c r="N20" s="155" t="str">
        <f t="shared" si="1"/>
        <v/>
      </c>
      <c r="O20" s="156">
        <f t="shared" si="2"/>
        <v>3112.9804999999997</v>
      </c>
      <c r="P20" s="156" t="e">
        <f t="shared" si="3"/>
        <v>#VALUE!</v>
      </c>
      <c r="Q20" s="156" t="e">
        <f t="shared" si="4"/>
        <v>#VALUE!</v>
      </c>
      <c r="R20" s="157" t="str">
        <f t="shared" si="5"/>
        <v>A</v>
      </c>
      <c r="S20" s="157">
        <f t="shared" si="6"/>
        <v>17.98</v>
      </c>
      <c r="T20" s="157">
        <f t="shared" si="7"/>
        <v>32.409999999999997</v>
      </c>
      <c r="U20" s="157">
        <f>IF(M20&lt;&gt;0,IF(M20=SVS,0,IF(M20=SVSg,0,IF(M20=Stundenverrechnungssatz!G4989,0,IF(M20=Stundenverrechnungssatz!I4989,0,IF(M20=Stundenverrechnungssatz!K4989,0,IF(M20=Stundenverrechnungssatz!M4989,0,1)))))))</f>
        <v>0</v>
      </c>
      <c r="V20" s="20"/>
    </row>
    <row r="21" spans="1:22" s="38" customFormat="1" ht="15" customHeight="1" x14ac:dyDescent="0.2">
      <c r="A21" s="160">
        <v>15</v>
      </c>
      <c r="B21" s="161" t="s">
        <v>655</v>
      </c>
      <c r="C21" s="161" t="s">
        <v>209</v>
      </c>
      <c r="D21" s="161" t="s">
        <v>210</v>
      </c>
      <c r="E21" s="161" t="s">
        <v>617</v>
      </c>
      <c r="F21" s="161" t="s">
        <v>225</v>
      </c>
      <c r="G21" s="161" t="s">
        <v>221</v>
      </c>
      <c r="H21" s="162">
        <v>22.32</v>
      </c>
      <c r="I21" s="163" t="s">
        <v>214</v>
      </c>
      <c r="J21" s="158" t="s">
        <v>31</v>
      </c>
      <c r="K21" s="159"/>
      <c r="L21" s="153">
        <v>96.05</v>
      </c>
      <c r="M21" s="154">
        <f t="shared" si="0"/>
        <v>17.98</v>
      </c>
      <c r="N21" s="155" t="str">
        <f t="shared" si="1"/>
        <v/>
      </c>
      <c r="O21" s="156">
        <f t="shared" si="2"/>
        <v>2143.8359999999998</v>
      </c>
      <c r="P21" s="156" t="e">
        <f t="shared" si="3"/>
        <v>#VALUE!</v>
      </c>
      <c r="Q21" s="156" t="e">
        <f t="shared" si="4"/>
        <v>#VALUE!</v>
      </c>
      <c r="R21" s="157" t="str">
        <f t="shared" si="5"/>
        <v>A</v>
      </c>
      <c r="S21" s="157">
        <f t="shared" si="6"/>
        <v>17.98</v>
      </c>
      <c r="T21" s="157">
        <f t="shared" si="7"/>
        <v>22.32</v>
      </c>
      <c r="U21" s="157">
        <f>IF(M21&lt;&gt;0,IF(M21=SVS,0,IF(M21=SVSg,0,IF(M21=Stundenverrechnungssatz!G4990,0,IF(M21=Stundenverrechnungssatz!I4990,0,IF(M21=Stundenverrechnungssatz!K4990,0,IF(M21=Stundenverrechnungssatz!M4990,0,1)))))))</f>
        <v>0</v>
      </c>
      <c r="V21" s="20"/>
    </row>
    <row r="22" spans="1:22" s="38" customFormat="1" ht="15" customHeight="1" x14ac:dyDescent="0.2">
      <c r="A22" s="160">
        <v>16</v>
      </c>
      <c r="B22" s="161" t="s">
        <v>655</v>
      </c>
      <c r="C22" s="161" t="s">
        <v>209</v>
      </c>
      <c r="D22" s="161" t="s">
        <v>210</v>
      </c>
      <c r="E22" s="161" t="s">
        <v>236</v>
      </c>
      <c r="F22" s="161" t="s">
        <v>343</v>
      </c>
      <c r="G22" s="161" t="s">
        <v>221</v>
      </c>
      <c r="H22" s="162">
        <v>16.3</v>
      </c>
      <c r="I22" s="163" t="s">
        <v>214</v>
      </c>
      <c r="J22" s="158" t="s">
        <v>64</v>
      </c>
      <c r="K22" s="159"/>
      <c r="L22" s="153">
        <v>9</v>
      </c>
      <c r="M22" s="154">
        <f t="shared" si="0"/>
        <v>17.98</v>
      </c>
      <c r="N22" s="155" t="str">
        <f t="shared" si="1"/>
        <v/>
      </c>
      <c r="O22" s="156">
        <f t="shared" si="2"/>
        <v>146.70000000000002</v>
      </c>
      <c r="P22" s="156" t="e">
        <f t="shared" si="3"/>
        <v>#VALUE!</v>
      </c>
      <c r="Q22" s="156" t="e">
        <f t="shared" si="4"/>
        <v>#VALUE!</v>
      </c>
      <c r="R22" s="157" t="str">
        <f t="shared" si="5"/>
        <v>T</v>
      </c>
      <c r="S22" s="157">
        <f t="shared" si="6"/>
        <v>17.98</v>
      </c>
      <c r="T22" s="157">
        <f t="shared" si="7"/>
        <v>16.3</v>
      </c>
      <c r="U22" s="157">
        <f>IF(M22&lt;&gt;0,IF(M22=SVS,0,IF(M22=SVSg,0,IF(M22=Stundenverrechnungssatz!G4991,0,IF(M22=Stundenverrechnungssatz!I4991,0,IF(M22=Stundenverrechnungssatz!K4991,0,IF(M22=Stundenverrechnungssatz!M4991,0,1)))))))</f>
        <v>0</v>
      </c>
      <c r="V22" s="20"/>
    </row>
    <row r="23" spans="1:22" s="38" customFormat="1" ht="15" customHeight="1" x14ac:dyDescent="0.2">
      <c r="A23" s="160">
        <v>17</v>
      </c>
      <c r="B23" s="161" t="s">
        <v>655</v>
      </c>
      <c r="C23" s="161" t="s">
        <v>209</v>
      </c>
      <c r="D23" s="161" t="s">
        <v>210</v>
      </c>
      <c r="E23" s="161" t="s">
        <v>660</v>
      </c>
      <c r="F23" s="161" t="s">
        <v>282</v>
      </c>
      <c r="G23" s="161" t="s">
        <v>221</v>
      </c>
      <c r="H23" s="162">
        <v>16.3</v>
      </c>
      <c r="I23" s="163" t="s">
        <v>214</v>
      </c>
      <c r="J23" s="158" t="s">
        <v>38</v>
      </c>
      <c r="K23" s="159"/>
      <c r="L23" s="153">
        <v>96.05</v>
      </c>
      <c r="M23" s="154">
        <f t="shared" si="0"/>
        <v>17.98</v>
      </c>
      <c r="N23" s="155" t="str">
        <f t="shared" si="1"/>
        <v/>
      </c>
      <c r="O23" s="156">
        <f t="shared" si="2"/>
        <v>1565.615</v>
      </c>
      <c r="P23" s="156" t="e">
        <f t="shared" si="3"/>
        <v>#VALUE!</v>
      </c>
      <c r="Q23" s="156" t="e">
        <f t="shared" si="4"/>
        <v>#VALUE!</v>
      </c>
      <c r="R23" s="157" t="str">
        <f t="shared" si="5"/>
        <v>D</v>
      </c>
      <c r="S23" s="157">
        <f t="shared" si="6"/>
        <v>17.98</v>
      </c>
      <c r="T23" s="157">
        <f t="shared" si="7"/>
        <v>16.3</v>
      </c>
      <c r="U23" s="157">
        <f>IF(M23&lt;&gt;0,IF(M23=SVS,0,IF(M23=SVSg,0,IF(M23=Stundenverrechnungssatz!G4992,0,IF(M23=Stundenverrechnungssatz!I4992,0,IF(M23=Stundenverrechnungssatz!K4992,0,IF(M23=Stundenverrechnungssatz!M4992,0,1)))))))</f>
        <v>0</v>
      </c>
      <c r="V23" s="20"/>
    </row>
    <row r="24" spans="1:22" s="38" customFormat="1" ht="15" customHeight="1" x14ac:dyDescent="0.2">
      <c r="A24" s="160">
        <v>18</v>
      </c>
      <c r="B24" s="161" t="s">
        <v>655</v>
      </c>
      <c r="C24" s="161" t="s">
        <v>209</v>
      </c>
      <c r="D24" s="161" t="s">
        <v>210</v>
      </c>
      <c r="E24" s="161" t="s">
        <v>238</v>
      </c>
      <c r="F24" s="161" t="s">
        <v>227</v>
      </c>
      <c r="G24" s="161" t="s">
        <v>221</v>
      </c>
      <c r="H24" s="162">
        <v>81.62</v>
      </c>
      <c r="I24" s="163" t="s">
        <v>214</v>
      </c>
      <c r="J24" s="158" t="s">
        <v>38</v>
      </c>
      <c r="K24" s="159"/>
      <c r="L24" s="153">
        <v>96.05</v>
      </c>
      <c r="M24" s="154">
        <f t="shared" si="0"/>
        <v>17.98</v>
      </c>
      <c r="N24" s="155" t="str">
        <f t="shared" si="1"/>
        <v/>
      </c>
      <c r="O24" s="156">
        <f t="shared" si="2"/>
        <v>7839.6010000000006</v>
      </c>
      <c r="P24" s="156" t="e">
        <f t="shared" si="3"/>
        <v>#VALUE!</v>
      </c>
      <c r="Q24" s="156" t="e">
        <f t="shared" si="4"/>
        <v>#VALUE!</v>
      </c>
      <c r="R24" s="157" t="str">
        <f t="shared" si="5"/>
        <v>D</v>
      </c>
      <c r="S24" s="157">
        <f t="shared" si="6"/>
        <v>17.98</v>
      </c>
      <c r="T24" s="157">
        <f t="shared" si="7"/>
        <v>81.62</v>
      </c>
      <c r="U24" s="157">
        <f>IF(M24&lt;&gt;0,IF(M24=SVS,0,IF(M24=SVSg,0,IF(M24=Stundenverrechnungssatz!G4993,0,IF(M24=Stundenverrechnungssatz!I4993,0,IF(M24=Stundenverrechnungssatz!K4993,0,IF(M24=Stundenverrechnungssatz!M4993,0,1)))))))</f>
        <v>0</v>
      </c>
      <c r="V24" s="20"/>
    </row>
    <row r="25" spans="1:22" s="38" customFormat="1" ht="15" customHeight="1" x14ac:dyDescent="0.2">
      <c r="A25" s="160">
        <v>19</v>
      </c>
      <c r="B25" s="161" t="s">
        <v>655</v>
      </c>
      <c r="C25" s="161" t="s">
        <v>209</v>
      </c>
      <c r="D25" s="161" t="s">
        <v>210</v>
      </c>
      <c r="E25" s="161" t="s">
        <v>240</v>
      </c>
      <c r="F25" s="161" t="s">
        <v>661</v>
      </c>
      <c r="G25" s="161" t="s">
        <v>221</v>
      </c>
      <c r="H25" s="162">
        <v>23.94</v>
      </c>
      <c r="I25" s="163" t="s">
        <v>214</v>
      </c>
      <c r="J25" s="158" t="s">
        <v>37</v>
      </c>
      <c r="K25" s="159"/>
      <c r="L25" s="153">
        <v>191.11</v>
      </c>
      <c r="M25" s="154">
        <f t="shared" si="0"/>
        <v>17.98</v>
      </c>
      <c r="N25" s="155" t="str">
        <f t="shared" si="1"/>
        <v/>
      </c>
      <c r="O25" s="156">
        <f t="shared" si="2"/>
        <v>4575.1734000000006</v>
      </c>
      <c r="P25" s="156" t="e">
        <f t="shared" si="3"/>
        <v>#VALUE!</v>
      </c>
      <c r="Q25" s="156" t="e">
        <f t="shared" si="4"/>
        <v>#VALUE!</v>
      </c>
      <c r="R25" s="157" t="str">
        <f t="shared" si="5"/>
        <v>G</v>
      </c>
      <c r="S25" s="157">
        <f t="shared" si="6"/>
        <v>17.98</v>
      </c>
      <c r="T25" s="157">
        <f t="shared" si="7"/>
        <v>23.94</v>
      </c>
      <c r="U25" s="157">
        <f>IF(M25&lt;&gt;0,IF(M25=SVS,0,IF(M25=SVSg,0,IF(M25=Stundenverrechnungssatz!G4994,0,IF(M25=Stundenverrechnungssatz!I4994,0,IF(M25=Stundenverrechnungssatz!K4994,0,IF(M25=Stundenverrechnungssatz!M4994,0,1)))))))</f>
        <v>0</v>
      </c>
      <c r="V25" s="20"/>
    </row>
    <row r="26" spans="1:22" s="38" customFormat="1" ht="15" customHeight="1" x14ac:dyDescent="0.2">
      <c r="A26" s="160">
        <v>20</v>
      </c>
      <c r="B26" s="161" t="s">
        <v>655</v>
      </c>
      <c r="C26" s="161" t="s">
        <v>209</v>
      </c>
      <c r="D26" s="161" t="s">
        <v>210</v>
      </c>
      <c r="E26" s="161" t="s">
        <v>257</v>
      </c>
      <c r="F26" s="161" t="s">
        <v>662</v>
      </c>
      <c r="G26" s="161" t="s">
        <v>221</v>
      </c>
      <c r="H26" s="162">
        <v>32.049999999999997</v>
      </c>
      <c r="I26" s="163" t="s">
        <v>214</v>
      </c>
      <c r="J26" s="158" t="s">
        <v>51</v>
      </c>
      <c r="K26" s="159"/>
      <c r="L26" s="153">
        <v>191.11</v>
      </c>
      <c r="M26" s="154">
        <f t="shared" si="0"/>
        <v>17.98</v>
      </c>
      <c r="N26" s="155" t="str">
        <f t="shared" si="1"/>
        <v/>
      </c>
      <c r="O26" s="156">
        <f t="shared" si="2"/>
        <v>6125.0754999999999</v>
      </c>
      <c r="P26" s="156" t="e">
        <f t="shared" si="3"/>
        <v>#VALUE!</v>
      </c>
      <c r="Q26" s="156" t="e">
        <f t="shared" si="4"/>
        <v>#VALUE!</v>
      </c>
      <c r="R26" s="157" t="str">
        <f t="shared" si="5"/>
        <v>D</v>
      </c>
      <c r="S26" s="157">
        <f t="shared" si="6"/>
        <v>17.98</v>
      </c>
      <c r="T26" s="157">
        <f t="shared" si="7"/>
        <v>32.049999999999997</v>
      </c>
      <c r="U26" s="157">
        <f>IF(M26&lt;&gt;0,IF(M26=SVS,0,IF(M26=SVSg,0,IF(M26=Stundenverrechnungssatz!G4995,0,IF(M26=Stundenverrechnungssatz!I4995,0,IF(M26=Stundenverrechnungssatz!K4995,0,IF(M26=Stundenverrechnungssatz!M4995,0,1)))))))</f>
        <v>0</v>
      </c>
      <c r="V26" s="20"/>
    </row>
    <row r="27" spans="1:22" s="38" customFormat="1" ht="15" customHeight="1" x14ac:dyDescent="0.2">
      <c r="A27" s="160">
        <v>21</v>
      </c>
      <c r="B27" s="161" t="s">
        <v>655</v>
      </c>
      <c r="C27" s="161" t="s">
        <v>209</v>
      </c>
      <c r="D27" s="161" t="s">
        <v>210</v>
      </c>
      <c r="E27" s="161" t="s">
        <v>243</v>
      </c>
      <c r="F27" s="161" t="s">
        <v>379</v>
      </c>
      <c r="G27" s="161" t="s">
        <v>221</v>
      </c>
      <c r="H27" s="162">
        <v>57.22</v>
      </c>
      <c r="I27" s="163" t="s">
        <v>214</v>
      </c>
      <c r="J27" s="158" t="s">
        <v>100</v>
      </c>
      <c r="K27" s="159"/>
      <c r="L27" s="153">
        <v>38.08</v>
      </c>
      <c r="M27" s="154">
        <f t="shared" si="0"/>
        <v>17.98</v>
      </c>
      <c r="N27" s="155" t="str">
        <f t="shared" si="1"/>
        <v/>
      </c>
      <c r="O27" s="156">
        <f t="shared" si="2"/>
        <v>2178.9375999999997</v>
      </c>
      <c r="P27" s="156" t="e">
        <f t="shared" si="3"/>
        <v>#VALUE!</v>
      </c>
      <c r="Q27" s="156" t="e">
        <f t="shared" si="4"/>
        <v>#VALUE!</v>
      </c>
      <c r="R27" s="157" t="str">
        <f t="shared" si="5"/>
        <v>J</v>
      </c>
      <c r="S27" s="157">
        <f t="shared" si="6"/>
        <v>17.98</v>
      </c>
      <c r="T27" s="157">
        <f t="shared" si="7"/>
        <v>57.22</v>
      </c>
      <c r="U27" s="157">
        <f>IF(M27&lt;&gt;0,IF(M27=SVS,0,IF(M27=SVSg,0,IF(M27=Stundenverrechnungssatz!G4996,0,IF(M27=Stundenverrechnungssatz!I4996,0,IF(M27=Stundenverrechnungssatz!K4996,0,IF(M27=Stundenverrechnungssatz!M4996,0,1)))))))</f>
        <v>0</v>
      </c>
      <c r="V27" s="20"/>
    </row>
    <row r="28" spans="1:22" s="38" customFormat="1" ht="15" customHeight="1" x14ac:dyDescent="0.2">
      <c r="A28" s="160">
        <v>22</v>
      </c>
      <c r="B28" s="161" t="s">
        <v>655</v>
      </c>
      <c r="C28" s="161" t="s">
        <v>209</v>
      </c>
      <c r="D28" s="161" t="s">
        <v>210</v>
      </c>
      <c r="E28" s="161" t="s">
        <v>370</v>
      </c>
      <c r="F28" s="161" t="s">
        <v>212</v>
      </c>
      <c r="G28" s="161" t="s">
        <v>221</v>
      </c>
      <c r="H28" s="162">
        <v>56.61</v>
      </c>
      <c r="I28" s="163" t="s">
        <v>214</v>
      </c>
      <c r="J28" s="158" t="s">
        <v>55</v>
      </c>
      <c r="K28" s="159"/>
      <c r="L28" s="153">
        <v>96.05</v>
      </c>
      <c r="M28" s="154">
        <f t="shared" si="0"/>
        <v>17.98</v>
      </c>
      <c r="N28" s="155" t="str">
        <f t="shared" si="1"/>
        <v/>
      </c>
      <c r="O28" s="156">
        <f t="shared" si="2"/>
        <v>5437.3904999999995</v>
      </c>
      <c r="P28" s="156" t="e">
        <f t="shared" si="3"/>
        <v>#VALUE!</v>
      </c>
      <c r="Q28" s="156" t="e">
        <f t="shared" si="4"/>
        <v>#VALUE!</v>
      </c>
      <c r="R28" s="157" t="str">
        <f t="shared" si="5"/>
        <v>F</v>
      </c>
      <c r="S28" s="157">
        <f t="shared" si="6"/>
        <v>17.98</v>
      </c>
      <c r="T28" s="157">
        <f t="shared" si="7"/>
        <v>56.61</v>
      </c>
      <c r="U28" s="157">
        <f>IF(M28&lt;&gt;0,IF(M28=SVS,0,IF(M28=SVSg,0,IF(M28=Stundenverrechnungssatz!G4997,0,IF(M28=Stundenverrechnungssatz!I4997,0,IF(M28=Stundenverrechnungssatz!K4997,0,IF(M28=Stundenverrechnungssatz!M4997,0,1)))))))</f>
        <v>0</v>
      </c>
      <c r="V28" s="20"/>
    </row>
    <row r="29" spans="1:22" s="38" customFormat="1" ht="15" customHeight="1" x14ac:dyDescent="0.2">
      <c r="A29" s="160">
        <v>23</v>
      </c>
      <c r="B29" s="161" t="s">
        <v>655</v>
      </c>
      <c r="C29" s="161" t="s">
        <v>209</v>
      </c>
      <c r="D29" s="161" t="s">
        <v>210</v>
      </c>
      <c r="E29" s="161" t="s">
        <v>464</v>
      </c>
      <c r="F29" s="161" t="s">
        <v>212</v>
      </c>
      <c r="G29" s="161" t="s">
        <v>221</v>
      </c>
      <c r="H29" s="162">
        <v>64.91</v>
      </c>
      <c r="I29" s="163" t="s">
        <v>214</v>
      </c>
      <c r="J29" s="158" t="s">
        <v>55</v>
      </c>
      <c r="K29" s="159"/>
      <c r="L29" s="153">
        <v>96.05</v>
      </c>
      <c r="M29" s="154">
        <f t="shared" si="0"/>
        <v>17.98</v>
      </c>
      <c r="N29" s="155" t="str">
        <f t="shared" si="1"/>
        <v/>
      </c>
      <c r="O29" s="156">
        <f t="shared" si="2"/>
        <v>6234.6054999999997</v>
      </c>
      <c r="P29" s="156" t="e">
        <f t="shared" si="3"/>
        <v>#VALUE!</v>
      </c>
      <c r="Q29" s="156" t="e">
        <f t="shared" si="4"/>
        <v>#VALUE!</v>
      </c>
      <c r="R29" s="157" t="str">
        <f t="shared" si="5"/>
        <v>F</v>
      </c>
      <c r="S29" s="157">
        <f t="shared" si="6"/>
        <v>17.98</v>
      </c>
      <c r="T29" s="157">
        <f t="shared" si="7"/>
        <v>64.91</v>
      </c>
      <c r="U29" s="157">
        <f>IF(M29&lt;&gt;0,IF(M29=SVS,0,IF(M29=SVSg,0,IF(M29=Stundenverrechnungssatz!G4998,0,IF(M29=Stundenverrechnungssatz!I4998,0,IF(M29=Stundenverrechnungssatz!K4998,0,IF(M29=Stundenverrechnungssatz!M4998,0,1)))))))</f>
        <v>0</v>
      </c>
      <c r="V29" s="20"/>
    </row>
    <row r="30" spans="1:22" s="38" customFormat="1" ht="15" customHeight="1" x14ac:dyDescent="0.2">
      <c r="A30" s="160">
        <v>24</v>
      </c>
      <c r="B30" s="161" t="s">
        <v>655</v>
      </c>
      <c r="C30" s="161" t="s">
        <v>209</v>
      </c>
      <c r="D30" s="161" t="s">
        <v>210</v>
      </c>
      <c r="E30" s="161" t="s">
        <v>371</v>
      </c>
      <c r="F30" s="161" t="s">
        <v>212</v>
      </c>
      <c r="G30" s="161" t="s">
        <v>221</v>
      </c>
      <c r="H30" s="162">
        <v>68.58</v>
      </c>
      <c r="I30" s="163" t="s">
        <v>214</v>
      </c>
      <c r="J30" s="158" t="s">
        <v>55</v>
      </c>
      <c r="K30" s="159"/>
      <c r="L30" s="153">
        <v>96.05</v>
      </c>
      <c r="M30" s="154">
        <f t="shared" si="0"/>
        <v>17.98</v>
      </c>
      <c r="N30" s="155" t="str">
        <f t="shared" si="1"/>
        <v/>
      </c>
      <c r="O30" s="156">
        <f t="shared" si="2"/>
        <v>6587.1089999999995</v>
      </c>
      <c r="P30" s="156" t="e">
        <f t="shared" si="3"/>
        <v>#VALUE!</v>
      </c>
      <c r="Q30" s="156" t="e">
        <f t="shared" si="4"/>
        <v>#VALUE!</v>
      </c>
      <c r="R30" s="157" t="str">
        <f t="shared" si="5"/>
        <v>F</v>
      </c>
      <c r="S30" s="157">
        <f t="shared" si="6"/>
        <v>17.98</v>
      </c>
      <c r="T30" s="157">
        <f t="shared" si="7"/>
        <v>68.58</v>
      </c>
      <c r="U30" s="157">
        <f>IF(M30&lt;&gt;0,IF(M30=SVS,0,IF(M30=SVSg,0,IF(M30=Stundenverrechnungssatz!G4999,0,IF(M30=Stundenverrechnungssatz!I4999,0,IF(M30=Stundenverrechnungssatz!K4999,0,IF(M30=Stundenverrechnungssatz!M4999,0,1)))))))</f>
        <v>0</v>
      </c>
      <c r="V30" s="20"/>
    </row>
    <row r="31" spans="1:22" s="38" customFormat="1" ht="15" customHeight="1" x14ac:dyDescent="0.2">
      <c r="A31" s="160">
        <v>25</v>
      </c>
      <c r="B31" s="161" t="s">
        <v>655</v>
      </c>
      <c r="C31" s="161" t="s">
        <v>209</v>
      </c>
      <c r="D31" s="161" t="s">
        <v>210</v>
      </c>
      <c r="E31" s="161" t="s">
        <v>375</v>
      </c>
      <c r="F31" s="161" t="s">
        <v>231</v>
      </c>
      <c r="G31" s="161" t="s">
        <v>219</v>
      </c>
      <c r="H31" s="162">
        <v>15.55</v>
      </c>
      <c r="I31" s="163" t="s">
        <v>214</v>
      </c>
      <c r="J31" s="158" t="s">
        <v>53</v>
      </c>
      <c r="K31" s="159"/>
      <c r="L31" s="153">
        <v>96.05</v>
      </c>
      <c r="M31" s="154">
        <f t="shared" si="0"/>
        <v>17.98</v>
      </c>
      <c r="N31" s="155" t="str">
        <f t="shared" si="1"/>
        <v/>
      </c>
      <c r="O31" s="156">
        <f t="shared" si="2"/>
        <v>1493.5775000000001</v>
      </c>
      <c r="P31" s="156" t="e">
        <f t="shared" si="3"/>
        <v>#VALUE!</v>
      </c>
      <c r="Q31" s="156" t="e">
        <f t="shared" si="4"/>
        <v>#VALUE!</v>
      </c>
      <c r="R31" s="157" t="str">
        <f t="shared" si="5"/>
        <v>E</v>
      </c>
      <c r="S31" s="157">
        <f t="shared" si="6"/>
        <v>17.98</v>
      </c>
      <c r="T31" s="157">
        <f t="shared" si="7"/>
        <v>15.55</v>
      </c>
      <c r="U31" s="157">
        <f>IF(M31&lt;&gt;0,IF(M31=SVS,0,IF(M31=SVSg,0,IF(M31=Stundenverrechnungssatz!G5000,0,IF(M31=Stundenverrechnungssatz!I5000,0,IF(M31=Stundenverrechnungssatz!K5000,0,IF(M31=Stundenverrechnungssatz!M5000,0,1)))))))</f>
        <v>0</v>
      </c>
      <c r="V31" s="20"/>
    </row>
    <row r="32" spans="1:22" s="38" customFormat="1" ht="15" customHeight="1" x14ac:dyDescent="0.2">
      <c r="A32" s="160">
        <v>26</v>
      </c>
      <c r="B32" s="161" t="s">
        <v>655</v>
      </c>
      <c r="C32" s="161" t="s">
        <v>209</v>
      </c>
      <c r="D32" s="161" t="s">
        <v>210</v>
      </c>
      <c r="E32" s="161" t="s">
        <v>387</v>
      </c>
      <c r="F32" s="161" t="s">
        <v>212</v>
      </c>
      <c r="G32" s="161" t="s">
        <v>221</v>
      </c>
      <c r="H32" s="162">
        <v>4.9000000000000004</v>
      </c>
      <c r="I32" s="163" t="s">
        <v>214</v>
      </c>
      <c r="J32" s="158" t="s">
        <v>55</v>
      </c>
      <c r="K32" s="159"/>
      <c r="L32" s="153">
        <v>96.05</v>
      </c>
      <c r="M32" s="154">
        <f t="shared" si="0"/>
        <v>17.98</v>
      </c>
      <c r="N32" s="155" t="str">
        <f t="shared" si="1"/>
        <v/>
      </c>
      <c r="O32" s="156">
        <f t="shared" si="2"/>
        <v>470.64500000000004</v>
      </c>
      <c r="P32" s="156" t="e">
        <f t="shared" si="3"/>
        <v>#VALUE!</v>
      </c>
      <c r="Q32" s="156" t="e">
        <f t="shared" si="4"/>
        <v>#VALUE!</v>
      </c>
      <c r="R32" s="157" t="str">
        <f t="shared" si="5"/>
        <v>F</v>
      </c>
      <c r="S32" s="157">
        <f t="shared" si="6"/>
        <v>17.98</v>
      </c>
      <c r="T32" s="157">
        <f t="shared" si="7"/>
        <v>4.9000000000000004</v>
      </c>
      <c r="U32" s="157">
        <f>IF(M32&lt;&gt;0,IF(M32=SVS,0,IF(M32=SVSg,0,IF(M32=Stundenverrechnungssatz!G5001,0,IF(M32=Stundenverrechnungssatz!I5001,0,IF(M32=Stundenverrechnungssatz!K5001,0,IF(M32=Stundenverrechnungssatz!M5001,0,1)))))))</f>
        <v>0</v>
      </c>
      <c r="V32" s="20"/>
    </row>
    <row r="33" spans="1:22" s="38" customFormat="1" ht="15" customHeight="1" x14ac:dyDescent="0.2">
      <c r="A33" s="160">
        <v>27</v>
      </c>
      <c r="B33" s="161" t="s">
        <v>655</v>
      </c>
      <c r="C33" s="161" t="s">
        <v>209</v>
      </c>
      <c r="D33" s="161" t="s">
        <v>210</v>
      </c>
      <c r="E33" s="161" t="s">
        <v>376</v>
      </c>
      <c r="F33" s="161" t="s">
        <v>231</v>
      </c>
      <c r="G33" s="161" t="s">
        <v>219</v>
      </c>
      <c r="H33" s="162">
        <v>15.55</v>
      </c>
      <c r="I33" s="163" t="s">
        <v>214</v>
      </c>
      <c r="J33" s="158" t="s">
        <v>53</v>
      </c>
      <c r="K33" s="159"/>
      <c r="L33" s="153">
        <v>96.05</v>
      </c>
      <c r="M33" s="154">
        <f t="shared" si="0"/>
        <v>17.98</v>
      </c>
      <c r="N33" s="155" t="str">
        <f t="shared" si="1"/>
        <v/>
      </c>
      <c r="O33" s="156">
        <f t="shared" si="2"/>
        <v>1493.5775000000001</v>
      </c>
      <c r="P33" s="156" t="e">
        <f t="shared" si="3"/>
        <v>#VALUE!</v>
      </c>
      <c r="Q33" s="156" t="e">
        <f t="shared" si="4"/>
        <v>#VALUE!</v>
      </c>
      <c r="R33" s="157" t="str">
        <f t="shared" si="5"/>
        <v>E</v>
      </c>
      <c r="S33" s="157">
        <f t="shared" si="6"/>
        <v>17.98</v>
      </c>
      <c r="T33" s="157">
        <f t="shared" si="7"/>
        <v>15.55</v>
      </c>
      <c r="U33" s="157">
        <f>IF(M33&lt;&gt;0,IF(M33=SVS,0,IF(M33=SVSg,0,IF(M33=Stundenverrechnungssatz!G5002,0,IF(M33=Stundenverrechnungssatz!I5002,0,IF(M33=Stundenverrechnungssatz!K5002,0,IF(M33=Stundenverrechnungssatz!M5002,0,1)))))))</f>
        <v>0</v>
      </c>
      <c r="V33" s="20"/>
    </row>
    <row r="34" spans="1:22" s="38" customFormat="1" ht="15" customHeight="1" x14ac:dyDescent="0.2">
      <c r="A34" s="160">
        <v>28</v>
      </c>
      <c r="B34" s="161" t="s">
        <v>655</v>
      </c>
      <c r="C34" s="161" t="s">
        <v>209</v>
      </c>
      <c r="D34" s="161" t="s">
        <v>285</v>
      </c>
      <c r="E34" s="161" t="s">
        <v>286</v>
      </c>
      <c r="F34" s="161" t="s">
        <v>422</v>
      </c>
      <c r="G34" s="161" t="s">
        <v>221</v>
      </c>
      <c r="H34" s="162">
        <v>7.55</v>
      </c>
      <c r="I34" s="163"/>
      <c r="J34" s="158" t="s">
        <v>119</v>
      </c>
      <c r="K34" s="159"/>
      <c r="L34" s="153">
        <v>0</v>
      </c>
      <c r="M34" s="154">
        <f t="shared" si="0"/>
        <v>17.98</v>
      </c>
      <c r="N34" s="155">
        <f t="shared" si="1"/>
        <v>1.0000000000000001E-5</v>
      </c>
      <c r="O34" s="156">
        <f t="shared" si="2"/>
        <v>0</v>
      </c>
      <c r="P34" s="156">
        <f t="shared" si="3"/>
        <v>0</v>
      </c>
      <c r="Q34" s="156">
        <f t="shared" si="4"/>
        <v>0</v>
      </c>
      <c r="R34" s="157" t="str">
        <f t="shared" si="5"/>
        <v>n</v>
      </c>
      <c r="S34" s="157">
        <f t="shared" si="6"/>
        <v>17.98</v>
      </c>
      <c r="T34" s="157">
        <f t="shared" si="7"/>
        <v>0</v>
      </c>
      <c r="U34" s="157">
        <f>IF(M34&lt;&gt;0,IF(M34=SVS,0,IF(M34=SVSg,0,IF(M34=Stundenverrechnungssatz!G5003,0,IF(M34=Stundenverrechnungssatz!I5003,0,IF(M34=Stundenverrechnungssatz!K5003,0,IF(M34=Stundenverrechnungssatz!M5003,0,1)))))))</f>
        <v>0</v>
      </c>
      <c r="V34" s="20"/>
    </row>
    <row r="35" spans="1:22" s="38" customFormat="1" ht="15" customHeight="1" x14ac:dyDescent="0.2">
      <c r="A35" s="160">
        <v>29</v>
      </c>
      <c r="B35" s="161" t="s">
        <v>655</v>
      </c>
      <c r="C35" s="161" t="s">
        <v>209</v>
      </c>
      <c r="D35" s="161" t="s">
        <v>285</v>
      </c>
      <c r="E35" s="161" t="s">
        <v>287</v>
      </c>
      <c r="F35" s="161" t="s">
        <v>427</v>
      </c>
      <c r="G35" s="161" t="s">
        <v>221</v>
      </c>
      <c r="H35" s="162">
        <v>14.84</v>
      </c>
      <c r="I35" s="163"/>
      <c r="J35" s="158" t="s">
        <v>64</v>
      </c>
      <c r="K35" s="159"/>
      <c r="L35" s="153">
        <v>9</v>
      </c>
      <c r="M35" s="154">
        <f t="shared" si="0"/>
        <v>17.98</v>
      </c>
      <c r="N35" s="155" t="str">
        <f t="shared" si="1"/>
        <v/>
      </c>
      <c r="O35" s="156">
        <f t="shared" si="2"/>
        <v>133.56</v>
      </c>
      <c r="P35" s="156" t="e">
        <f t="shared" si="3"/>
        <v>#VALUE!</v>
      </c>
      <c r="Q35" s="156" t="e">
        <f t="shared" si="4"/>
        <v>#VALUE!</v>
      </c>
      <c r="R35" s="157" t="str">
        <f t="shared" si="5"/>
        <v>T</v>
      </c>
      <c r="S35" s="157">
        <f t="shared" si="6"/>
        <v>17.98</v>
      </c>
      <c r="T35" s="157">
        <f t="shared" si="7"/>
        <v>0</v>
      </c>
      <c r="U35" s="157">
        <f>IF(M35&lt;&gt;0,IF(M35=SVS,0,IF(M35=SVSg,0,IF(M35=Stundenverrechnungssatz!G5004,0,IF(M35=Stundenverrechnungssatz!I5004,0,IF(M35=Stundenverrechnungssatz!K5004,0,IF(M35=Stundenverrechnungssatz!M5004,0,1)))))))</f>
        <v>0</v>
      </c>
      <c r="V35" s="20"/>
    </row>
    <row r="36" spans="1:22" s="38" customFormat="1" ht="15" customHeight="1" x14ac:dyDescent="0.2">
      <c r="A36" s="160">
        <v>30</v>
      </c>
      <c r="B36" s="161" t="s">
        <v>655</v>
      </c>
      <c r="C36" s="161" t="s">
        <v>209</v>
      </c>
      <c r="D36" s="161" t="s">
        <v>285</v>
      </c>
      <c r="E36" s="161" t="s">
        <v>288</v>
      </c>
      <c r="F36" s="161" t="s">
        <v>409</v>
      </c>
      <c r="G36" s="161" t="s">
        <v>333</v>
      </c>
      <c r="H36" s="162">
        <v>5.81</v>
      </c>
      <c r="I36" s="163" t="s">
        <v>214</v>
      </c>
      <c r="J36" s="158" t="s">
        <v>101</v>
      </c>
      <c r="K36" s="159"/>
      <c r="L36" s="153">
        <v>191.11</v>
      </c>
      <c r="M36" s="154">
        <f t="shared" si="0"/>
        <v>17.98</v>
      </c>
      <c r="N36" s="155" t="str">
        <f t="shared" si="1"/>
        <v/>
      </c>
      <c r="O36" s="156">
        <f t="shared" si="2"/>
        <v>1110.3490999999999</v>
      </c>
      <c r="P36" s="156" t="e">
        <f t="shared" si="3"/>
        <v>#VALUE!</v>
      </c>
      <c r="Q36" s="156" t="e">
        <f t="shared" si="4"/>
        <v>#VALUE!</v>
      </c>
      <c r="R36" s="157" t="str">
        <f t="shared" si="5"/>
        <v>O</v>
      </c>
      <c r="S36" s="157">
        <f t="shared" si="6"/>
        <v>17.98</v>
      </c>
      <c r="T36" s="157">
        <f t="shared" si="7"/>
        <v>5.81</v>
      </c>
      <c r="U36" s="157">
        <f>IF(M36&lt;&gt;0,IF(M36=SVS,0,IF(M36=SVSg,0,IF(M36=Stundenverrechnungssatz!G5005,0,IF(M36=Stundenverrechnungssatz!I5005,0,IF(M36=Stundenverrechnungssatz!K5005,0,IF(M36=Stundenverrechnungssatz!M5005,0,1)))))))</f>
        <v>0</v>
      </c>
      <c r="V36" s="20"/>
    </row>
    <row r="37" spans="1:22" s="38" customFormat="1" ht="15" customHeight="1" x14ac:dyDescent="0.2">
      <c r="A37" s="160">
        <v>31</v>
      </c>
      <c r="B37" s="161" t="s">
        <v>655</v>
      </c>
      <c r="C37" s="161" t="s">
        <v>209</v>
      </c>
      <c r="D37" s="161" t="s">
        <v>285</v>
      </c>
      <c r="E37" s="161" t="s">
        <v>289</v>
      </c>
      <c r="F37" s="161" t="s">
        <v>229</v>
      </c>
      <c r="G37" s="161" t="s">
        <v>221</v>
      </c>
      <c r="H37" s="162">
        <v>55.57</v>
      </c>
      <c r="I37" s="163" t="s">
        <v>214</v>
      </c>
      <c r="J37" s="158" t="s">
        <v>569</v>
      </c>
      <c r="K37" s="159"/>
      <c r="L37" s="153">
        <v>191.11</v>
      </c>
      <c r="M37" s="154">
        <f t="shared" si="0"/>
        <v>17.98</v>
      </c>
      <c r="N37" s="155" t="str">
        <f t="shared" si="1"/>
        <v/>
      </c>
      <c r="O37" s="156">
        <f t="shared" si="2"/>
        <v>10619.9827</v>
      </c>
      <c r="P37" s="156" t="e">
        <f t="shared" si="3"/>
        <v>#VALUE!</v>
      </c>
      <c r="Q37" s="156" t="e">
        <f t="shared" si="4"/>
        <v>#VALUE!</v>
      </c>
      <c r="R37" s="157" t="str">
        <f t="shared" si="5"/>
        <v>P</v>
      </c>
      <c r="S37" s="157">
        <f t="shared" si="6"/>
        <v>17.98</v>
      </c>
      <c r="T37" s="157">
        <f t="shared" si="7"/>
        <v>55.57</v>
      </c>
      <c r="U37" s="157">
        <f>IF(M37&lt;&gt;0,IF(M37=SVS,0,IF(M37=SVSg,0,IF(M37=Stundenverrechnungssatz!G5006,0,IF(M37=Stundenverrechnungssatz!I5006,0,IF(M37=Stundenverrechnungssatz!K5006,0,IF(M37=Stundenverrechnungssatz!M5006,0,1)))))))</f>
        <v>0</v>
      </c>
      <c r="V37" s="20"/>
    </row>
    <row r="38" spans="1:22" s="38" customFormat="1" ht="15" customHeight="1" x14ac:dyDescent="0.2">
      <c r="A38" s="160">
        <v>32</v>
      </c>
      <c r="B38" s="161" t="s">
        <v>655</v>
      </c>
      <c r="C38" s="161" t="s">
        <v>209</v>
      </c>
      <c r="D38" s="161" t="s">
        <v>285</v>
      </c>
      <c r="E38" s="161" t="s">
        <v>663</v>
      </c>
      <c r="F38" s="161" t="s">
        <v>229</v>
      </c>
      <c r="G38" s="161" t="s">
        <v>221</v>
      </c>
      <c r="H38" s="162">
        <v>7.45</v>
      </c>
      <c r="I38" s="163" t="s">
        <v>214</v>
      </c>
      <c r="J38" s="158" t="s">
        <v>569</v>
      </c>
      <c r="K38" s="159"/>
      <c r="L38" s="153">
        <v>191.11</v>
      </c>
      <c r="M38" s="154">
        <f t="shared" si="0"/>
        <v>17.98</v>
      </c>
      <c r="N38" s="155" t="str">
        <f t="shared" si="1"/>
        <v/>
      </c>
      <c r="O38" s="156">
        <f t="shared" si="2"/>
        <v>1423.7695000000001</v>
      </c>
      <c r="P38" s="156" t="e">
        <f t="shared" si="3"/>
        <v>#VALUE!</v>
      </c>
      <c r="Q38" s="156" t="e">
        <f t="shared" si="4"/>
        <v>#VALUE!</v>
      </c>
      <c r="R38" s="157" t="str">
        <f t="shared" si="5"/>
        <v>P</v>
      </c>
      <c r="S38" s="157">
        <f t="shared" si="6"/>
        <v>17.98</v>
      </c>
      <c r="T38" s="157">
        <f t="shared" si="7"/>
        <v>7.45</v>
      </c>
      <c r="U38" s="157">
        <f>IF(M38&lt;&gt;0,IF(M38=SVS,0,IF(M38=SVSg,0,IF(M38=Stundenverrechnungssatz!G5007,0,IF(M38=Stundenverrechnungssatz!I5007,0,IF(M38=Stundenverrechnungssatz!K5007,0,IF(M38=Stundenverrechnungssatz!M5007,0,1)))))))</f>
        <v>0</v>
      </c>
      <c r="V38" s="20"/>
    </row>
    <row r="39" spans="1:22" s="38" customFormat="1" ht="15" customHeight="1" x14ac:dyDescent="0.2">
      <c r="A39" s="160">
        <v>33</v>
      </c>
      <c r="B39" s="161" t="s">
        <v>655</v>
      </c>
      <c r="C39" s="161" t="s">
        <v>209</v>
      </c>
      <c r="D39" s="161" t="s">
        <v>285</v>
      </c>
      <c r="E39" s="161" t="s">
        <v>291</v>
      </c>
      <c r="F39" s="161" t="s">
        <v>576</v>
      </c>
      <c r="G39" s="161" t="s">
        <v>333</v>
      </c>
      <c r="H39" s="162">
        <v>18.5</v>
      </c>
      <c r="I39" s="163"/>
      <c r="J39" s="158" t="s">
        <v>63</v>
      </c>
      <c r="K39" s="159"/>
      <c r="L39" s="153">
        <v>38.08</v>
      </c>
      <c r="M39" s="154">
        <f t="shared" si="0"/>
        <v>17.98</v>
      </c>
      <c r="N39" s="155" t="str">
        <f t="shared" si="1"/>
        <v/>
      </c>
      <c r="O39" s="156">
        <f t="shared" si="2"/>
        <v>704.48</v>
      </c>
      <c r="P39" s="156" t="e">
        <f t="shared" si="3"/>
        <v>#VALUE!</v>
      </c>
      <c r="Q39" s="156" t="e">
        <f t="shared" si="4"/>
        <v>#VALUE!</v>
      </c>
      <c r="R39" s="157" t="str">
        <f t="shared" ref="R39:R70" si="8">LEFT(J39,1)</f>
        <v>T</v>
      </c>
      <c r="S39" s="157">
        <f t="shared" si="6"/>
        <v>17.98</v>
      </c>
      <c r="T39" s="157">
        <f t="shared" ref="T39:T70" si="9">IF(I39="x",H39,0)</f>
        <v>0</v>
      </c>
      <c r="U39" s="157">
        <f>IF(M39&lt;&gt;0,IF(M39=SVS,0,IF(M39=SVSg,0,IF(M39=Stundenverrechnungssatz!G5008,0,IF(M39=Stundenverrechnungssatz!I5008,0,IF(M39=Stundenverrechnungssatz!K5008,0,IF(M39=Stundenverrechnungssatz!M5008,0,1)))))))</f>
        <v>0</v>
      </c>
      <c r="V39" s="20"/>
    </row>
    <row r="40" spans="1:22" s="38" customFormat="1" ht="15" customHeight="1" x14ac:dyDescent="0.2">
      <c r="A40" s="160">
        <v>34</v>
      </c>
      <c r="B40" s="161" t="s">
        <v>655</v>
      </c>
      <c r="C40" s="161" t="s">
        <v>209</v>
      </c>
      <c r="D40" s="161" t="s">
        <v>285</v>
      </c>
      <c r="E40" s="161" t="s">
        <v>551</v>
      </c>
      <c r="F40" s="161" t="s">
        <v>576</v>
      </c>
      <c r="G40" s="161" t="s">
        <v>333</v>
      </c>
      <c r="H40" s="162">
        <v>6.8</v>
      </c>
      <c r="I40" s="163"/>
      <c r="J40" s="158" t="s">
        <v>63</v>
      </c>
      <c r="K40" s="159"/>
      <c r="L40" s="153">
        <v>38.08</v>
      </c>
      <c r="M40" s="154">
        <f t="shared" si="0"/>
        <v>17.98</v>
      </c>
      <c r="N40" s="155" t="str">
        <f t="shared" si="1"/>
        <v/>
      </c>
      <c r="O40" s="156">
        <f t="shared" si="2"/>
        <v>258.94399999999996</v>
      </c>
      <c r="P40" s="156" t="e">
        <f t="shared" si="3"/>
        <v>#VALUE!</v>
      </c>
      <c r="Q40" s="156" t="e">
        <f t="shared" si="4"/>
        <v>#VALUE!</v>
      </c>
      <c r="R40" s="157" t="str">
        <f t="shared" si="8"/>
        <v>T</v>
      </c>
      <c r="S40" s="157">
        <f t="shared" si="6"/>
        <v>17.98</v>
      </c>
      <c r="T40" s="157">
        <f t="shared" si="9"/>
        <v>0</v>
      </c>
      <c r="U40" s="157">
        <f>IF(M40&lt;&gt;0,IF(M40=SVS,0,IF(M40=SVSg,0,IF(M40=Stundenverrechnungssatz!G5009,0,IF(M40=Stundenverrechnungssatz!I5009,0,IF(M40=Stundenverrechnungssatz!K5009,0,IF(M40=Stundenverrechnungssatz!M5009,0,1)))))))</f>
        <v>0</v>
      </c>
      <c r="V40" s="20"/>
    </row>
    <row r="41" spans="1:22" s="38" customFormat="1" ht="15" customHeight="1" x14ac:dyDescent="0.2">
      <c r="A41" s="160">
        <v>35</v>
      </c>
      <c r="B41" s="161" t="s">
        <v>655</v>
      </c>
      <c r="C41" s="161" t="s">
        <v>209</v>
      </c>
      <c r="D41" s="161" t="s">
        <v>285</v>
      </c>
      <c r="E41" s="161" t="s">
        <v>292</v>
      </c>
      <c r="F41" s="161" t="s">
        <v>229</v>
      </c>
      <c r="G41" s="161" t="s">
        <v>221</v>
      </c>
      <c r="H41" s="162">
        <v>57.42</v>
      </c>
      <c r="I41" s="163" t="s">
        <v>214</v>
      </c>
      <c r="J41" s="158" t="s">
        <v>569</v>
      </c>
      <c r="K41" s="159"/>
      <c r="L41" s="153">
        <v>191.11</v>
      </c>
      <c r="M41" s="154">
        <f t="shared" si="0"/>
        <v>17.98</v>
      </c>
      <c r="N41" s="155" t="str">
        <f t="shared" si="1"/>
        <v/>
      </c>
      <c r="O41" s="156">
        <f t="shared" si="2"/>
        <v>10973.5362</v>
      </c>
      <c r="P41" s="156" t="e">
        <f t="shared" si="3"/>
        <v>#VALUE!</v>
      </c>
      <c r="Q41" s="156" t="e">
        <f t="shared" si="4"/>
        <v>#VALUE!</v>
      </c>
      <c r="R41" s="157" t="str">
        <f t="shared" si="8"/>
        <v>P</v>
      </c>
      <c r="S41" s="157">
        <f t="shared" si="6"/>
        <v>17.98</v>
      </c>
      <c r="T41" s="157">
        <f t="shared" si="9"/>
        <v>57.42</v>
      </c>
      <c r="U41" s="157">
        <f>IF(M41&lt;&gt;0,IF(M41=SVS,0,IF(M41=SVSg,0,IF(M41=Stundenverrechnungssatz!G5010,0,IF(M41=Stundenverrechnungssatz!I5010,0,IF(M41=Stundenverrechnungssatz!K5010,0,IF(M41=Stundenverrechnungssatz!M5010,0,1)))))))</f>
        <v>0</v>
      </c>
      <c r="V41" s="20"/>
    </row>
    <row r="42" spans="1:22" s="38" customFormat="1" ht="15" customHeight="1" x14ac:dyDescent="0.2">
      <c r="A42" s="160">
        <v>36</v>
      </c>
      <c r="B42" s="161" t="s">
        <v>655</v>
      </c>
      <c r="C42" s="161" t="s">
        <v>209</v>
      </c>
      <c r="D42" s="161" t="s">
        <v>285</v>
      </c>
      <c r="E42" s="161" t="s">
        <v>664</v>
      </c>
      <c r="F42" s="161" t="s">
        <v>229</v>
      </c>
      <c r="G42" s="161" t="s">
        <v>221</v>
      </c>
      <c r="H42" s="162">
        <v>6.85</v>
      </c>
      <c r="I42" s="163" t="s">
        <v>214</v>
      </c>
      <c r="J42" s="158" t="s">
        <v>569</v>
      </c>
      <c r="K42" s="159"/>
      <c r="L42" s="153">
        <v>191.11</v>
      </c>
      <c r="M42" s="154">
        <f t="shared" si="0"/>
        <v>17.98</v>
      </c>
      <c r="N42" s="155" t="str">
        <f t="shared" si="1"/>
        <v/>
      </c>
      <c r="O42" s="156">
        <f t="shared" si="2"/>
        <v>1309.1034999999999</v>
      </c>
      <c r="P42" s="156" t="e">
        <f t="shared" si="3"/>
        <v>#VALUE!</v>
      </c>
      <c r="Q42" s="156" t="e">
        <f t="shared" si="4"/>
        <v>#VALUE!</v>
      </c>
      <c r="R42" s="157" t="str">
        <f t="shared" si="8"/>
        <v>P</v>
      </c>
      <c r="S42" s="157">
        <f t="shared" si="6"/>
        <v>17.98</v>
      </c>
      <c r="T42" s="157">
        <f t="shared" si="9"/>
        <v>6.85</v>
      </c>
      <c r="U42" s="157">
        <f>IF(M42&lt;&gt;0,IF(M42=SVS,0,IF(M42=SVSg,0,IF(M42=Stundenverrechnungssatz!G5011,0,IF(M42=Stundenverrechnungssatz!I5011,0,IF(M42=Stundenverrechnungssatz!K5011,0,IF(M42=Stundenverrechnungssatz!M5011,0,1)))))))</f>
        <v>0</v>
      </c>
      <c r="V42" s="20"/>
    </row>
    <row r="43" spans="1:22" s="38" customFormat="1" ht="15" customHeight="1" x14ac:dyDescent="0.2">
      <c r="A43" s="160">
        <v>37</v>
      </c>
      <c r="B43" s="161" t="s">
        <v>655</v>
      </c>
      <c r="C43" s="161" t="s">
        <v>209</v>
      </c>
      <c r="D43" s="161" t="s">
        <v>285</v>
      </c>
      <c r="E43" s="161" t="s">
        <v>293</v>
      </c>
      <c r="F43" s="161" t="s">
        <v>227</v>
      </c>
      <c r="G43" s="161" t="s">
        <v>221</v>
      </c>
      <c r="H43" s="162">
        <v>20.059999999999999</v>
      </c>
      <c r="I43" s="163"/>
      <c r="J43" s="158" t="s">
        <v>31</v>
      </c>
      <c r="K43" s="159"/>
      <c r="L43" s="153">
        <v>96.05</v>
      </c>
      <c r="M43" s="154">
        <f t="shared" si="0"/>
        <v>17.98</v>
      </c>
      <c r="N43" s="155" t="str">
        <f t="shared" si="1"/>
        <v/>
      </c>
      <c r="O43" s="156">
        <f t="shared" si="2"/>
        <v>1926.7629999999999</v>
      </c>
      <c r="P43" s="156" t="e">
        <f t="shared" si="3"/>
        <v>#VALUE!</v>
      </c>
      <c r="Q43" s="156" t="e">
        <f t="shared" si="4"/>
        <v>#VALUE!</v>
      </c>
      <c r="R43" s="157" t="str">
        <f t="shared" si="8"/>
        <v>A</v>
      </c>
      <c r="S43" s="157">
        <f t="shared" si="6"/>
        <v>17.98</v>
      </c>
      <c r="T43" s="157">
        <f t="shared" si="9"/>
        <v>0</v>
      </c>
      <c r="U43" s="157">
        <f>IF(M43&lt;&gt;0,IF(M43=SVS,0,IF(M43=SVSg,0,IF(M43=Stundenverrechnungssatz!G5012,0,IF(M43=Stundenverrechnungssatz!I5012,0,IF(M43=Stundenverrechnungssatz!K5012,0,IF(M43=Stundenverrechnungssatz!M5012,0,1)))))))</f>
        <v>0</v>
      </c>
      <c r="V43" s="20"/>
    </row>
    <row r="44" spans="1:22" s="38" customFormat="1" ht="15" customHeight="1" x14ac:dyDescent="0.2">
      <c r="A44" s="160">
        <v>38</v>
      </c>
      <c r="B44" s="161" t="s">
        <v>655</v>
      </c>
      <c r="C44" s="161" t="s">
        <v>209</v>
      </c>
      <c r="D44" s="161" t="s">
        <v>285</v>
      </c>
      <c r="E44" s="161" t="s">
        <v>294</v>
      </c>
      <c r="F44" s="161" t="s">
        <v>282</v>
      </c>
      <c r="G44" s="161" t="s">
        <v>221</v>
      </c>
      <c r="H44" s="162">
        <v>19.04</v>
      </c>
      <c r="I44" s="163"/>
      <c r="J44" s="158" t="s">
        <v>31</v>
      </c>
      <c r="K44" s="159"/>
      <c r="L44" s="153">
        <v>96.05</v>
      </c>
      <c r="M44" s="154">
        <f t="shared" si="0"/>
        <v>17.98</v>
      </c>
      <c r="N44" s="155" t="str">
        <f t="shared" si="1"/>
        <v/>
      </c>
      <c r="O44" s="156">
        <f t="shared" si="2"/>
        <v>1828.7919999999999</v>
      </c>
      <c r="P44" s="156" t="e">
        <f t="shared" si="3"/>
        <v>#VALUE!</v>
      </c>
      <c r="Q44" s="156" t="e">
        <f t="shared" si="4"/>
        <v>#VALUE!</v>
      </c>
      <c r="R44" s="157" t="str">
        <f t="shared" si="8"/>
        <v>A</v>
      </c>
      <c r="S44" s="157">
        <f t="shared" si="6"/>
        <v>17.98</v>
      </c>
      <c r="T44" s="157">
        <f t="shared" si="9"/>
        <v>0</v>
      </c>
      <c r="U44" s="157">
        <f>IF(M44&lt;&gt;0,IF(M44=SVS,0,IF(M44=SVSg,0,IF(M44=Stundenverrechnungssatz!G5013,0,IF(M44=Stundenverrechnungssatz!I5013,0,IF(M44=Stundenverrechnungssatz!K5013,0,IF(M44=Stundenverrechnungssatz!M5013,0,1)))))))</f>
        <v>0</v>
      </c>
      <c r="V44" s="20"/>
    </row>
    <row r="45" spans="1:22" s="38" customFormat="1" ht="15" customHeight="1" x14ac:dyDescent="0.2">
      <c r="A45" s="160">
        <v>39</v>
      </c>
      <c r="B45" s="161" t="s">
        <v>655</v>
      </c>
      <c r="C45" s="161" t="s">
        <v>209</v>
      </c>
      <c r="D45" s="161" t="s">
        <v>285</v>
      </c>
      <c r="E45" s="161" t="s">
        <v>295</v>
      </c>
      <c r="F45" s="161" t="s">
        <v>665</v>
      </c>
      <c r="G45" s="161" t="s">
        <v>221</v>
      </c>
      <c r="H45" s="162">
        <v>19.54</v>
      </c>
      <c r="I45" s="163" t="s">
        <v>214</v>
      </c>
      <c r="J45" s="158" t="s">
        <v>31</v>
      </c>
      <c r="K45" s="159"/>
      <c r="L45" s="153">
        <v>96.05</v>
      </c>
      <c r="M45" s="154">
        <f t="shared" si="0"/>
        <v>17.98</v>
      </c>
      <c r="N45" s="155" t="str">
        <f t="shared" si="1"/>
        <v/>
      </c>
      <c r="O45" s="156">
        <f t="shared" si="2"/>
        <v>1876.8169999999998</v>
      </c>
      <c r="P45" s="156" t="e">
        <f t="shared" si="3"/>
        <v>#VALUE!</v>
      </c>
      <c r="Q45" s="156" t="e">
        <f t="shared" si="4"/>
        <v>#VALUE!</v>
      </c>
      <c r="R45" s="157" t="str">
        <f t="shared" si="8"/>
        <v>A</v>
      </c>
      <c r="S45" s="157">
        <f t="shared" si="6"/>
        <v>17.98</v>
      </c>
      <c r="T45" s="157">
        <f t="shared" si="9"/>
        <v>19.54</v>
      </c>
      <c r="U45" s="157">
        <f>IF(M45&lt;&gt;0,IF(M45=SVS,0,IF(M45=SVSg,0,IF(M45=Stundenverrechnungssatz!G5014,0,IF(M45=Stundenverrechnungssatz!I5014,0,IF(M45=Stundenverrechnungssatz!K5014,0,IF(M45=Stundenverrechnungssatz!M5014,0,1)))))))</f>
        <v>0</v>
      </c>
      <c r="V45" s="20"/>
    </row>
    <row r="46" spans="1:22" s="38" customFormat="1" ht="15" customHeight="1" x14ac:dyDescent="0.2">
      <c r="A46" s="160">
        <v>40</v>
      </c>
      <c r="B46" s="161" t="s">
        <v>655</v>
      </c>
      <c r="C46" s="161" t="s">
        <v>209</v>
      </c>
      <c r="D46" s="161" t="s">
        <v>285</v>
      </c>
      <c r="E46" s="161" t="s">
        <v>666</v>
      </c>
      <c r="F46" s="161" t="s">
        <v>665</v>
      </c>
      <c r="G46" s="161" t="s">
        <v>221</v>
      </c>
      <c r="H46" s="162">
        <v>1.5</v>
      </c>
      <c r="I46" s="163" t="s">
        <v>214</v>
      </c>
      <c r="J46" s="158" t="s">
        <v>31</v>
      </c>
      <c r="K46" s="159"/>
      <c r="L46" s="153">
        <v>96.05</v>
      </c>
      <c r="M46" s="154">
        <f t="shared" si="0"/>
        <v>17.98</v>
      </c>
      <c r="N46" s="155" t="str">
        <f t="shared" si="1"/>
        <v/>
      </c>
      <c r="O46" s="156">
        <f t="shared" si="2"/>
        <v>144.07499999999999</v>
      </c>
      <c r="P46" s="156" t="e">
        <f t="shared" si="3"/>
        <v>#VALUE!</v>
      </c>
      <c r="Q46" s="156" t="e">
        <f t="shared" si="4"/>
        <v>#VALUE!</v>
      </c>
      <c r="R46" s="157" t="str">
        <f t="shared" si="8"/>
        <v>A</v>
      </c>
      <c r="S46" s="157">
        <f t="shared" si="6"/>
        <v>17.98</v>
      </c>
      <c r="T46" s="157">
        <f t="shared" si="9"/>
        <v>1.5</v>
      </c>
      <c r="U46" s="157">
        <f>IF(M46&lt;&gt;0,IF(M46=SVS,0,IF(M46=SVSg,0,IF(M46=Stundenverrechnungssatz!G5015,0,IF(M46=Stundenverrechnungssatz!I5015,0,IF(M46=Stundenverrechnungssatz!K5015,0,IF(M46=Stundenverrechnungssatz!M5015,0,1)))))))</f>
        <v>0</v>
      </c>
      <c r="V46" s="20"/>
    </row>
    <row r="47" spans="1:22" s="38" customFormat="1" ht="15" customHeight="1" x14ac:dyDescent="0.2">
      <c r="A47" s="160">
        <v>41</v>
      </c>
      <c r="B47" s="161" t="s">
        <v>655</v>
      </c>
      <c r="C47" s="161" t="s">
        <v>209</v>
      </c>
      <c r="D47" s="161" t="s">
        <v>285</v>
      </c>
      <c r="E47" s="161" t="s">
        <v>296</v>
      </c>
      <c r="F47" s="161" t="s">
        <v>229</v>
      </c>
      <c r="G47" s="161" t="s">
        <v>221</v>
      </c>
      <c r="H47" s="162">
        <v>47.27</v>
      </c>
      <c r="I47" s="163" t="s">
        <v>214</v>
      </c>
      <c r="J47" s="158" t="s">
        <v>569</v>
      </c>
      <c r="K47" s="159"/>
      <c r="L47" s="153">
        <v>191.11</v>
      </c>
      <c r="M47" s="154">
        <f t="shared" si="0"/>
        <v>17.98</v>
      </c>
      <c r="N47" s="155" t="str">
        <f t="shared" si="1"/>
        <v/>
      </c>
      <c r="O47" s="156">
        <f t="shared" si="2"/>
        <v>9033.7697000000007</v>
      </c>
      <c r="P47" s="156" t="e">
        <f t="shared" si="3"/>
        <v>#VALUE!</v>
      </c>
      <c r="Q47" s="156" t="e">
        <f t="shared" si="4"/>
        <v>#VALUE!</v>
      </c>
      <c r="R47" s="157" t="str">
        <f t="shared" si="8"/>
        <v>P</v>
      </c>
      <c r="S47" s="157">
        <f t="shared" si="6"/>
        <v>17.98</v>
      </c>
      <c r="T47" s="157">
        <f t="shared" si="9"/>
        <v>47.27</v>
      </c>
      <c r="U47" s="157">
        <f>IF(M47&lt;&gt;0,IF(M47=SVS,0,IF(M47=SVSg,0,IF(M47=Stundenverrechnungssatz!G5016,0,IF(M47=Stundenverrechnungssatz!I5016,0,IF(M47=Stundenverrechnungssatz!K5016,0,IF(M47=Stundenverrechnungssatz!M5016,0,1)))))))</f>
        <v>0</v>
      </c>
      <c r="V47" s="20"/>
    </row>
    <row r="48" spans="1:22" s="38" customFormat="1" ht="15" customHeight="1" x14ac:dyDescent="0.2">
      <c r="A48" s="160">
        <v>42</v>
      </c>
      <c r="B48" s="161" t="s">
        <v>655</v>
      </c>
      <c r="C48" s="161" t="s">
        <v>209</v>
      </c>
      <c r="D48" s="161" t="s">
        <v>285</v>
      </c>
      <c r="E48" s="161" t="s">
        <v>667</v>
      </c>
      <c r="F48" s="161" t="s">
        <v>229</v>
      </c>
      <c r="G48" s="161" t="s">
        <v>221</v>
      </c>
      <c r="H48" s="162">
        <v>8.1</v>
      </c>
      <c r="I48" s="163" t="s">
        <v>214</v>
      </c>
      <c r="J48" s="158" t="s">
        <v>569</v>
      </c>
      <c r="K48" s="159"/>
      <c r="L48" s="153">
        <v>191.11</v>
      </c>
      <c r="M48" s="154">
        <f t="shared" si="0"/>
        <v>17.98</v>
      </c>
      <c r="N48" s="155" t="str">
        <f t="shared" si="1"/>
        <v/>
      </c>
      <c r="O48" s="156">
        <f t="shared" si="2"/>
        <v>1547.991</v>
      </c>
      <c r="P48" s="156" t="e">
        <f t="shared" si="3"/>
        <v>#VALUE!</v>
      </c>
      <c r="Q48" s="156" t="e">
        <f t="shared" si="4"/>
        <v>#VALUE!</v>
      </c>
      <c r="R48" s="157" t="str">
        <f t="shared" si="8"/>
        <v>P</v>
      </c>
      <c r="S48" s="157">
        <f t="shared" si="6"/>
        <v>17.98</v>
      </c>
      <c r="T48" s="157">
        <f t="shared" si="9"/>
        <v>8.1</v>
      </c>
      <c r="U48" s="157">
        <f>IF(M48&lt;&gt;0,IF(M48=SVS,0,IF(M48=SVSg,0,IF(M48=Stundenverrechnungssatz!G5017,0,IF(M48=Stundenverrechnungssatz!I5017,0,IF(M48=Stundenverrechnungssatz!K5017,0,IF(M48=Stundenverrechnungssatz!M5017,0,1)))))))</f>
        <v>0</v>
      </c>
      <c r="V48" s="20"/>
    </row>
    <row r="49" spans="1:22" s="38" customFormat="1" ht="15" customHeight="1" x14ac:dyDescent="0.2">
      <c r="A49" s="160">
        <v>43</v>
      </c>
      <c r="B49" s="161" t="s">
        <v>655</v>
      </c>
      <c r="C49" s="161" t="s">
        <v>209</v>
      </c>
      <c r="D49" s="161" t="s">
        <v>285</v>
      </c>
      <c r="E49" s="161" t="s">
        <v>297</v>
      </c>
      <c r="F49" s="161" t="s">
        <v>229</v>
      </c>
      <c r="G49" s="161" t="s">
        <v>221</v>
      </c>
      <c r="H49" s="162">
        <v>49.17</v>
      </c>
      <c r="I49" s="163" t="s">
        <v>214</v>
      </c>
      <c r="J49" s="158" t="s">
        <v>569</v>
      </c>
      <c r="K49" s="159"/>
      <c r="L49" s="153">
        <v>191.11</v>
      </c>
      <c r="M49" s="154">
        <f t="shared" si="0"/>
        <v>17.98</v>
      </c>
      <c r="N49" s="155" t="str">
        <f t="shared" si="1"/>
        <v/>
      </c>
      <c r="O49" s="156">
        <f t="shared" si="2"/>
        <v>9396.8787000000011</v>
      </c>
      <c r="P49" s="156" t="e">
        <f t="shared" si="3"/>
        <v>#VALUE!</v>
      </c>
      <c r="Q49" s="156" t="e">
        <f t="shared" si="4"/>
        <v>#VALUE!</v>
      </c>
      <c r="R49" s="157" t="str">
        <f t="shared" si="8"/>
        <v>P</v>
      </c>
      <c r="S49" s="157">
        <f t="shared" si="6"/>
        <v>17.98</v>
      </c>
      <c r="T49" s="157">
        <f t="shared" si="9"/>
        <v>49.17</v>
      </c>
      <c r="U49" s="157">
        <f>IF(M49&lt;&gt;0,IF(M49=SVS,0,IF(M49=SVSg,0,IF(M49=Stundenverrechnungssatz!G5018,0,IF(M49=Stundenverrechnungssatz!I5018,0,IF(M49=Stundenverrechnungssatz!K5018,0,IF(M49=Stundenverrechnungssatz!M5018,0,1)))))))</f>
        <v>0</v>
      </c>
      <c r="V49" s="20"/>
    </row>
    <row r="50" spans="1:22" s="38" customFormat="1" ht="15" customHeight="1" x14ac:dyDescent="0.2">
      <c r="A50" s="160">
        <v>44</v>
      </c>
      <c r="B50" s="161" t="s">
        <v>655</v>
      </c>
      <c r="C50" s="161" t="s">
        <v>209</v>
      </c>
      <c r="D50" s="161" t="s">
        <v>285</v>
      </c>
      <c r="E50" s="161" t="s">
        <v>298</v>
      </c>
      <c r="F50" s="161" t="s">
        <v>264</v>
      </c>
      <c r="G50" s="161" t="s">
        <v>221</v>
      </c>
      <c r="H50" s="162">
        <v>3.74</v>
      </c>
      <c r="I50" s="163"/>
      <c r="J50" s="158" t="s">
        <v>64</v>
      </c>
      <c r="K50" s="159"/>
      <c r="L50" s="153">
        <v>9</v>
      </c>
      <c r="M50" s="154">
        <f t="shared" si="0"/>
        <v>17.98</v>
      </c>
      <c r="N50" s="155" t="str">
        <f t="shared" si="1"/>
        <v/>
      </c>
      <c r="O50" s="156">
        <f t="shared" si="2"/>
        <v>33.660000000000004</v>
      </c>
      <c r="P50" s="156" t="e">
        <f t="shared" si="3"/>
        <v>#VALUE!</v>
      </c>
      <c r="Q50" s="156" t="e">
        <f t="shared" si="4"/>
        <v>#VALUE!</v>
      </c>
      <c r="R50" s="157" t="str">
        <f t="shared" si="8"/>
        <v>T</v>
      </c>
      <c r="S50" s="157">
        <f t="shared" si="6"/>
        <v>17.98</v>
      </c>
      <c r="T50" s="157">
        <f t="shared" si="9"/>
        <v>0</v>
      </c>
      <c r="U50" s="157">
        <f>IF(M50&lt;&gt;0,IF(M50=SVS,0,IF(M50=SVSg,0,IF(M50=Stundenverrechnungssatz!G5019,0,IF(M50=Stundenverrechnungssatz!I5019,0,IF(M50=Stundenverrechnungssatz!K5019,0,IF(M50=Stundenverrechnungssatz!M5019,0,1)))))))</f>
        <v>0</v>
      </c>
      <c r="V50" s="20"/>
    </row>
    <row r="51" spans="1:22" s="38" customFormat="1" ht="15" customHeight="1" x14ac:dyDescent="0.2">
      <c r="A51" s="160">
        <v>45</v>
      </c>
      <c r="B51" s="161" t="s">
        <v>655</v>
      </c>
      <c r="C51" s="161" t="s">
        <v>209</v>
      </c>
      <c r="D51" s="161" t="s">
        <v>285</v>
      </c>
      <c r="E51" s="161" t="s">
        <v>452</v>
      </c>
      <c r="F51" s="161" t="s">
        <v>216</v>
      </c>
      <c r="G51" s="161" t="s">
        <v>221</v>
      </c>
      <c r="H51" s="162">
        <v>8.99</v>
      </c>
      <c r="I51" s="163"/>
      <c r="J51" s="158" t="s">
        <v>119</v>
      </c>
      <c r="K51" s="159"/>
      <c r="L51" s="153">
        <v>0</v>
      </c>
      <c r="M51" s="154">
        <f t="shared" si="0"/>
        <v>17.98</v>
      </c>
      <c r="N51" s="155">
        <f t="shared" si="1"/>
        <v>1.0000000000000001E-5</v>
      </c>
      <c r="O51" s="156">
        <f t="shared" si="2"/>
        <v>0</v>
      </c>
      <c r="P51" s="156">
        <f t="shared" si="3"/>
        <v>0</v>
      </c>
      <c r="Q51" s="156">
        <f t="shared" si="4"/>
        <v>0</v>
      </c>
      <c r="R51" s="157" t="str">
        <f t="shared" si="8"/>
        <v>n</v>
      </c>
      <c r="S51" s="157">
        <f t="shared" si="6"/>
        <v>17.98</v>
      </c>
      <c r="T51" s="157">
        <f t="shared" si="9"/>
        <v>0</v>
      </c>
      <c r="U51" s="157">
        <f>IF(M51&lt;&gt;0,IF(M51=SVS,0,IF(M51=SVSg,0,IF(M51=Stundenverrechnungssatz!G5020,0,IF(M51=Stundenverrechnungssatz!I5020,0,IF(M51=Stundenverrechnungssatz!K5020,0,IF(M51=Stundenverrechnungssatz!M5020,0,1)))))))</f>
        <v>0</v>
      </c>
      <c r="V51" s="20"/>
    </row>
    <row r="52" spans="1:22" s="38" customFormat="1" ht="15" customHeight="1" x14ac:dyDescent="0.2">
      <c r="A52" s="160">
        <v>46</v>
      </c>
      <c r="B52" s="161" t="s">
        <v>655</v>
      </c>
      <c r="C52" s="161" t="s">
        <v>209</v>
      </c>
      <c r="D52" s="161" t="s">
        <v>285</v>
      </c>
      <c r="E52" s="161" t="s">
        <v>299</v>
      </c>
      <c r="F52" s="161" t="s">
        <v>264</v>
      </c>
      <c r="G52" s="161" t="s">
        <v>221</v>
      </c>
      <c r="H52" s="162">
        <v>10.88</v>
      </c>
      <c r="I52" s="163"/>
      <c r="J52" s="158" t="s">
        <v>64</v>
      </c>
      <c r="K52" s="159"/>
      <c r="L52" s="153">
        <v>9</v>
      </c>
      <c r="M52" s="154">
        <f t="shared" si="0"/>
        <v>17.98</v>
      </c>
      <c r="N52" s="155" t="str">
        <f t="shared" si="1"/>
        <v/>
      </c>
      <c r="O52" s="156">
        <f t="shared" si="2"/>
        <v>97.92</v>
      </c>
      <c r="P52" s="156" t="e">
        <f t="shared" si="3"/>
        <v>#VALUE!</v>
      </c>
      <c r="Q52" s="156" t="e">
        <f t="shared" si="4"/>
        <v>#VALUE!</v>
      </c>
      <c r="R52" s="157" t="str">
        <f t="shared" si="8"/>
        <v>T</v>
      </c>
      <c r="S52" s="157">
        <f t="shared" si="6"/>
        <v>17.98</v>
      </c>
      <c r="T52" s="157">
        <f t="shared" si="9"/>
        <v>0</v>
      </c>
      <c r="U52" s="157">
        <f>IF(M52&lt;&gt;0,IF(M52=SVS,0,IF(M52=SVSg,0,IF(M52=Stundenverrechnungssatz!G5021,0,IF(M52=Stundenverrechnungssatz!I5021,0,IF(M52=Stundenverrechnungssatz!K5021,0,IF(M52=Stundenverrechnungssatz!M5021,0,1)))))))</f>
        <v>0</v>
      </c>
      <c r="V52" s="20"/>
    </row>
    <row r="53" spans="1:22" s="38" customFormat="1" ht="15" customHeight="1" x14ac:dyDescent="0.2">
      <c r="A53" s="160">
        <v>47</v>
      </c>
      <c r="B53" s="161" t="s">
        <v>655</v>
      </c>
      <c r="C53" s="161" t="s">
        <v>209</v>
      </c>
      <c r="D53" s="161" t="s">
        <v>285</v>
      </c>
      <c r="E53" s="161" t="s">
        <v>300</v>
      </c>
      <c r="F53" s="161" t="s">
        <v>668</v>
      </c>
      <c r="G53" s="161" t="s">
        <v>221</v>
      </c>
      <c r="H53" s="162">
        <v>81.75</v>
      </c>
      <c r="I53" s="163" t="s">
        <v>214</v>
      </c>
      <c r="J53" s="158" t="s">
        <v>569</v>
      </c>
      <c r="K53" s="159"/>
      <c r="L53" s="153">
        <v>191.11</v>
      </c>
      <c r="M53" s="154">
        <f t="shared" si="0"/>
        <v>17.98</v>
      </c>
      <c r="N53" s="155" t="str">
        <f t="shared" si="1"/>
        <v/>
      </c>
      <c r="O53" s="156">
        <f t="shared" si="2"/>
        <v>15623.2425</v>
      </c>
      <c r="P53" s="156" t="e">
        <f t="shared" si="3"/>
        <v>#VALUE!</v>
      </c>
      <c r="Q53" s="156" t="e">
        <f t="shared" si="4"/>
        <v>#VALUE!</v>
      </c>
      <c r="R53" s="157" t="str">
        <f t="shared" si="8"/>
        <v>P</v>
      </c>
      <c r="S53" s="157">
        <f t="shared" si="6"/>
        <v>17.98</v>
      </c>
      <c r="T53" s="157">
        <f t="shared" si="9"/>
        <v>81.75</v>
      </c>
      <c r="U53" s="157">
        <f>IF(M53&lt;&gt;0,IF(M53=SVS,0,IF(M53=SVSg,0,IF(M53=Stundenverrechnungssatz!G5022,0,IF(M53=Stundenverrechnungssatz!I5022,0,IF(M53=Stundenverrechnungssatz!K5022,0,IF(M53=Stundenverrechnungssatz!M5022,0,1)))))))</f>
        <v>0</v>
      </c>
      <c r="V53" s="20"/>
    </row>
    <row r="54" spans="1:22" s="38" customFormat="1" ht="15" customHeight="1" x14ac:dyDescent="0.2">
      <c r="A54" s="160">
        <v>48</v>
      </c>
      <c r="B54" s="161" t="s">
        <v>655</v>
      </c>
      <c r="C54" s="161" t="s">
        <v>209</v>
      </c>
      <c r="D54" s="161" t="s">
        <v>285</v>
      </c>
      <c r="E54" s="161" t="s">
        <v>302</v>
      </c>
      <c r="F54" s="161" t="s">
        <v>353</v>
      </c>
      <c r="G54" s="161" t="s">
        <v>221</v>
      </c>
      <c r="H54" s="162">
        <v>66.489999999999995</v>
      </c>
      <c r="I54" s="163"/>
      <c r="J54" s="158" t="s">
        <v>61</v>
      </c>
      <c r="K54" s="159"/>
      <c r="L54" s="153">
        <v>191.11</v>
      </c>
      <c r="M54" s="154">
        <f t="shared" si="0"/>
        <v>17.98</v>
      </c>
      <c r="N54" s="155" t="str">
        <f t="shared" si="1"/>
        <v/>
      </c>
      <c r="O54" s="156">
        <f t="shared" si="2"/>
        <v>12706.903899999999</v>
      </c>
      <c r="P54" s="156" t="e">
        <f t="shared" si="3"/>
        <v>#VALUE!</v>
      </c>
      <c r="Q54" s="156" t="e">
        <f t="shared" si="4"/>
        <v>#VALUE!</v>
      </c>
      <c r="R54" s="157" t="str">
        <f t="shared" si="8"/>
        <v>K</v>
      </c>
      <c r="S54" s="157">
        <f t="shared" si="6"/>
        <v>17.98</v>
      </c>
      <c r="T54" s="157">
        <f t="shared" si="9"/>
        <v>0</v>
      </c>
      <c r="U54" s="157">
        <f>IF(M54&lt;&gt;0,IF(M54=SVS,0,IF(M54=SVSg,0,IF(M54=Stundenverrechnungssatz!G5023,0,IF(M54=Stundenverrechnungssatz!I5023,0,IF(M54=Stundenverrechnungssatz!K5023,0,IF(M54=Stundenverrechnungssatz!M5023,0,1)))))))</f>
        <v>0</v>
      </c>
      <c r="V54" s="20"/>
    </row>
    <row r="55" spans="1:22" s="38" customFormat="1" ht="15" customHeight="1" x14ac:dyDescent="0.2">
      <c r="A55" s="160">
        <v>49</v>
      </c>
      <c r="B55" s="161" t="s">
        <v>655</v>
      </c>
      <c r="C55" s="161" t="s">
        <v>209</v>
      </c>
      <c r="D55" s="161" t="s">
        <v>285</v>
      </c>
      <c r="E55" s="161" t="s">
        <v>304</v>
      </c>
      <c r="F55" s="161" t="s">
        <v>619</v>
      </c>
      <c r="G55" s="161" t="s">
        <v>221</v>
      </c>
      <c r="H55" s="162">
        <v>6.39</v>
      </c>
      <c r="I55" s="163"/>
      <c r="J55" s="158" t="s">
        <v>63</v>
      </c>
      <c r="K55" s="159"/>
      <c r="L55" s="153">
        <v>38.08</v>
      </c>
      <c r="M55" s="154">
        <f t="shared" si="0"/>
        <v>17.98</v>
      </c>
      <c r="N55" s="155" t="str">
        <f t="shared" si="1"/>
        <v/>
      </c>
      <c r="O55" s="156">
        <f t="shared" si="2"/>
        <v>243.33119999999997</v>
      </c>
      <c r="P55" s="156" t="e">
        <f t="shared" si="3"/>
        <v>#VALUE!</v>
      </c>
      <c r="Q55" s="156" t="e">
        <f t="shared" si="4"/>
        <v>#VALUE!</v>
      </c>
      <c r="R55" s="157" t="str">
        <f t="shared" si="8"/>
        <v>T</v>
      </c>
      <c r="S55" s="157">
        <f t="shared" si="6"/>
        <v>17.98</v>
      </c>
      <c r="T55" s="157">
        <f t="shared" si="9"/>
        <v>0</v>
      </c>
      <c r="U55" s="157">
        <f>IF(M55&lt;&gt;0,IF(M55=SVS,0,IF(M55=SVSg,0,IF(M55=Stundenverrechnungssatz!G5024,0,IF(M55=Stundenverrechnungssatz!I5024,0,IF(M55=Stundenverrechnungssatz!K5024,0,IF(M55=Stundenverrechnungssatz!M5024,0,1)))))))</f>
        <v>0</v>
      </c>
      <c r="V55" s="20"/>
    </row>
    <row r="56" spans="1:22" s="38" customFormat="1" ht="15" customHeight="1" x14ac:dyDescent="0.2">
      <c r="A56" s="160">
        <v>50</v>
      </c>
      <c r="B56" s="161" t="s">
        <v>655</v>
      </c>
      <c r="C56" s="161" t="s">
        <v>209</v>
      </c>
      <c r="D56" s="161" t="s">
        <v>285</v>
      </c>
      <c r="E56" s="161" t="s">
        <v>305</v>
      </c>
      <c r="F56" s="161" t="s">
        <v>222</v>
      </c>
      <c r="G56" s="161" t="s">
        <v>221</v>
      </c>
      <c r="H56" s="162">
        <v>14.31</v>
      </c>
      <c r="I56" s="163"/>
      <c r="J56" s="158" t="s">
        <v>63</v>
      </c>
      <c r="K56" s="159"/>
      <c r="L56" s="153">
        <v>38.08</v>
      </c>
      <c r="M56" s="154">
        <f t="shared" si="0"/>
        <v>17.98</v>
      </c>
      <c r="N56" s="155" t="str">
        <f t="shared" si="1"/>
        <v/>
      </c>
      <c r="O56" s="156">
        <f t="shared" si="2"/>
        <v>544.9248</v>
      </c>
      <c r="P56" s="156" t="e">
        <f t="shared" si="3"/>
        <v>#VALUE!</v>
      </c>
      <c r="Q56" s="156" t="e">
        <f t="shared" si="4"/>
        <v>#VALUE!</v>
      </c>
      <c r="R56" s="157" t="str">
        <f t="shared" si="8"/>
        <v>T</v>
      </c>
      <c r="S56" s="157">
        <f t="shared" si="6"/>
        <v>17.98</v>
      </c>
      <c r="T56" s="157">
        <f t="shared" si="9"/>
        <v>0</v>
      </c>
      <c r="U56" s="157">
        <f>IF(M56&lt;&gt;0,IF(M56=SVS,0,IF(M56=SVSg,0,IF(M56=Stundenverrechnungssatz!G5025,0,IF(M56=Stundenverrechnungssatz!I5025,0,IF(M56=Stundenverrechnungssatz!K5025,0,IF(M56=Stundenverrechnungssatz!M5025,0,1)))))))</f>
        <v>0</v>
      </c>
      <c r="V56" s="20"/>
    </row>
    <row r="57" spans="1:22" s="38" customFormat="1" ht="15" customHeight="1" x14ac:dyDescent="0.2">
      <c r="A57" s="160">
        <v>51</v>
      </c>
      <c r="B57" s="161" t="s">
        <v>655</v>
      </c>
      <c r="C57" s="161" t="s">
        <v>209</v>
      </c>
      <c r="D57" s="161" t="s">
        <v>285</v>
      </c>
      <c r="E57" s="161" t="s">
        <v>306</v>
      </c>
      <c r="F57" s="161" t="s">
        <v>669</v>
      </c>
      <c r="G57" s="161" t="s">
        <v>221</v>
      </c>
      <c r="H57" s="162">
        <v>62.39</v>
      </c>
      <c r="I57" s="163" t="s">
        <v>214</v>
      </c>
      <c r="J57" s="158" t="s">
        <v>37</v>
      </c>
      <c r="K57" s="159"/>
      <c r="L57" s="153">
        <v>191.11</v>
      </c>
      <c r="M57" s="154">
        <f t="shared" si="0"/>
        <v>17.98</v>
      </c>
      <c r="N57" s="155" t="str">
        <f t="shared" si="1"/>
        <v/>
      </c>
      <c r="O57" s="156">
        <f t="shared" si="2"/>
        <v>11923.352900000002</v>
      </c>
      <c r="P57" s="156" t="e">
        <f t="shared" si="3"/>
        <v>#VALUE!</v>
      </c>
      <c r="Q57" s="156" t="e">
        <f t="shared" si="4"/>
        <v>#VALUE!</v>
      </c>
      <c r="R57" s="157" t="str">
        <f t="shared" si="8"/>
        <v>G</v>
      </c>
      <c r="S57" s="157">
        <f t="shared" si="6"/>
        <v>17.98</v>
      </c>
      <c r="T57" s="157">
        <f t="shared" si="9"/>
        <v>62.39</v>
      </c>
      <c r="U57" s="157">
        <f>IF(M57&lt;&gt;0,IF(M57=SVS,0,IF(M57=SVSg,0,IF(M57=Stundenverrechnungssatz!G5026,0,IF(M57=Stundenverrechnungssatz!I5026,0,IF(M57=Stundenverrechnungssatz!K5026,0,IF(M57=Stundenverrechnungssatz!M5026,0,1)))))))</f>
        <v>0</v>
      </c>
      <c r="V57" s="20"/>
    </row>
    <row r="58" spans="1:22" s="38" customFormat="1" ht="15" customHeight="1" x14ac:dyDescent="0.2">
      <c r="A58" s="160">
        <v>52</v>
      </c>
      <c r="B58" s="161" t="s">
        <v>655</v>
      </c>
      <c r="C58" s="161" t="s">
        <v>209</v>
      </c>
      <c r="D58" s="161" t="s">
        <v>285</v>
      </c>
      <c r="E58" s="161" t="s">
        <v>670</v>
      </c>
      <c r="F58" s="161" t="s">
        <v>671</v>
      </c>
      <c r="G58" s="161" t="s">
        <v>221</v>
      </c>
      <c r="H58" s="162">
        <v>10.28</v>
      </c>
      <c r="I58" s="163" t="s">
        <v>214</v>
      </c>
      <c r="J58" s="158" t="s">
        <v>37</v>
      </c>
      <c r="K58" s="159"/>
      <c r="L58" s="153">
        <v>191.11</v>
      </c>
      <c r="M58" s="154">
        <f t="shared" si="0"/>
        <v>17.98</v>
      </c>
      <c r="N58" s="155" t="str">
        <f t="shared" si="1"/>
        <v/>
      </c>
      <c r="O58" s="156">
        <f t="shared" si="2"/>
        <v>1964.6107999999999</v>
      </c>
      <c r="P58" s="156" t="e">
        <f t="shared" si="3"/>
        <v>#VALUE!</v>
      </c>
      <c r="Q58" s="156" t="e">
        <f t="shared" si="4"/>
        <v>#VALUE!</v>
      </c>
      <c r="R58" s="157" t="str">
        <f t="shared" si="8"/>
        <v>G</v>
      </c>
      <c r="S58" s="157">
        <f t="shared" si="6"/>
        <v>17.98</v>
      </c>
      <c r="T58" s="157">
        <f t="shared" si="9"/>
        <v>10.28</v>
      </c>
      <c r="U58" s="157">
        <f>IF(M58&lt;&gt;0,IF(M58=SVS,0,IF(M58=SVSg,0,IF(M58=Stundenverrechnungssatz!G5027,0,IF(M58=Stundenverrechnungssatz!I5027,0,IF(M58=Stundenverrechnungssatz!K5027,0,IF(M58=Stundenverrechnungssatz!M5027,0,1)))))))</f>
        <v>0</v>
      </c>
      <c r="V58" s="20"/>
    </row>
    <row r="59" spans="1:22" s="38" customFormat="1" ht="15" customHeight="1" x14ac:dyDescent="0.2">
      <c r="A59" s="160">
        <v>53</v>
      </c>
      <c r="B59" s="161" t="s">
        <v>655</v>
      </c>
      <c r="C59" s="161" t="s">
        <v>209</v>
      </c>
      <c r="D59" s="161" t="s">
        <v>285</v>
      </c>
      <c r="E59" s="161" t="s">
        <v>672</v>
      </c>
      <c r="F59" s="161" t="s">
        <v>353</v>
      </c>
      <c r="G59" s="161" t="s">
        <v>221</v>
      </c>
      <c r="H59" s="162">
        <v>3</v>
      </c>
      <c r="I59" s="163" t="s">
        <v>214</v>
      </c>
      <c r="J59" s="158" t="s">
        <v>61</v>
      </c>
      <c r="K59" s="159"/>
      <c r="L59" s="153">
        <v>191.11</v>
      </c>
      <c r="M59" s="154">
        <f t="shared" si="0"/>
        <v>17.98</v>
      </c>
      <c r="N59" s="155" t="str">
        <f t="shared" si="1"/>
        <v/>
      </c>
      <c r="O59" s="156">
        <f t="shared" si="2"/>
        <v>573.33000000000004</v>
      </c>
      <c r="P59" s="156" t="e">
        <f t="shared" si="3"/>
        <v>#VALUE!</v>
      </c>
      <c r="Q59" s="156" t="e">
        <f t="shared" si="4"/>
        <v>#VALUE!</v>
      </c>
      <c r="R59" s="157" t="str">
        <f t="shared" si="8"/>
        <v>K</v>
      </c>
      <c r="S59" s="157">
        <f t="shared" si="6"/>
        <v>17.98</v>
      </c>
      <c r="T59" s="157">
        <f t="shared" si="9"/>
        <v>3</v>
      </c>
      <c r="U59" s="157">
        <f>IF(M59&lt;&gt;0,IF(M59=SVS,0,IF(M59=SVSg,0,IF(M59=Stundenverrechnungssatz!G5028,0,IF(M59=Stundenverrechnungssatz!I5028,0,IF(M59=Stundenverrechnungssatz!K5028,0,IF(M59=Stundenverrechnungssatz!M5028,0,1)))))))</f>
        <v>0</v>
      </c>
      <c r="V59" s="20"/>
    </row>
    <row r="60" spans="1:22" s="38" customFormat="1" ht="15" customHeight="1" x14ac:dyDescent="0.2">
      <c r="A60" s="160">
        <v>54</v>
      </c>
      <c r="B60" s="161" t="s">
        <v>655</v>
      </c>
      <c r="C60" s="161" t="s">
        <v>209</v>
      </c>
      <c r="D60" s="161" t="s">
        <v>285</v>
      </c>
      <c r="E60" s="161" t="s">
        <v>307</v>
      </c>
      <c r="F60" s="161" t="s">
        <v>573</v>
      </c>
      <c r="G60" s="161" t="s">
        <v>221</v>
      </c>
      <c r="H60" s="162">
        <v>10.119999999999999</v>
      </c>
      <c r="I60" s="163"/>
      <c r="J60" s="158" t="s">
        <v>63</v>
      </c>
      <c r="K60" s="159"/>
      <c r="L60" s="153">
        <v>38.08</v>
      </c>
      <c r="M60" s="154">
        <f t="shared" si="0"/>
        <v>17.98</v>
      </c>
      <c r="N60" s="155" t="str">
        <f t="shared" si="1"/>
        <v/>
      </c>
      <c r="O60" s="156">
        <f t="shared" si="2"/>
        <v>385.36959999999993</v>
      </c>
      <c r="P60" s="156" t="e">
        <f t="shared" si="3"/>
        <v>#VALUE!</v>
      </c>
      <c r="Q60" s="156" t="e">
        <f t="shared" si="4"/>
        <v>#VALUE!</v>
      </c>
      <c r="R60" s="157" t="str">
        <f t="shared" si="8"/>
        <v>T</v>
      </c>
      <c r="S60" s="157">
        <f t="shared" si="6"/>
        <v>17.98</v>
      </c>
      <c r="T60" s="157">
        <f t="shared" si="9"/>
        <v>0</v>
      </c>
      <c r="U60" s="157">
        <f>IF(M60&lt;&gt;0,IF(M60=SVS,0,IF(M60=SVSg,0,IF(M60=Stundenverrechnungssatz!G5029,0,IF(M60=Stundenverrechnungssatz!I5029,0,IF(M60=Stundenverrechnungssatz!K5029,0,IF(M60=Stundenverrechnungssatz!M5029,0,1)))))))</f>
        <v>0</v>
      </c>
      <c r="V60" s="20"/>
    </row>
    <row r="61" spans="1:22" s="38" customFormat="1" ht="15" customHeight="1" x14ac:dyDescent="0.2">
      <c r="A61" s="160">
        <v>55</v>
      </c>
      <c r="B61" s="161" t="s">
        <v>655</v>
      </c>
      <c r="C61" s="161" t="s">
        <v>209</v>
      </c>
      <c r="D61" s="161" t="s">
        <v>285</v>
      </c>
      <c r="E61" s="161" t="s">
        <v>476</v>
      </c>
      <c r="F61" s="161" t="s">
        <v>342</v>
      </c>
      <c r="G61" s="161" t="s">
        <v>259</v>
      </c>
      <c r="H61" s="162">
        <v>21.04</v>
      </c>
      <c r="I61" s="163"/>
      <c r="J61" s="158" t="s">
        <v>66</v>
      </c>
      <c r="K61" s="159"/>
      <c r="L61" s="153">
        <v>1</v>
      </c>
      <c r="M61" s="154">
        <f t="shared" si="0"/>
        <v>17.98</v>
      </c>
      <c r="N61" s="155" t="str">
        <f t="shared" si="1"/>
        <v/>
      </c>
      <c r="O61" s="156">
        <f t="shared" si="2"/>
        <v>21.04</v>
      </c>
      <c r="P61" s="156" t="e">
        <f t="shared" si="3"/>
        <v>#VALUE!</v>
      </c>
      <c r="Q61" s="156" t="e">
        <f t="shared" si="4"/>
        <v>#VALUE!</v>
      </c>
      <c r="R61" s="157" t="str">
        <f t="shared" si="8"/>
        <v>T</v>
      </c>
      <c r="S61" s="157">
        <f t="shared" si="6"/>
        <v>17.98</v>
      </c>
      <c r="T61" s="157">
        <f t="shared" si="9"/>
        <v>0</v>
      </c>
      <c r="U61" s="157">
        <f>IF(M61&lt;&gt;0,IF(M61=SVS,0,IF(M61=SVSg,0,IF(M61=Stundenverrechnungssatz!G5030,0,IF(M61=Stundenverrechnungssatz!I5030,0,IF(M61=Stundenverrechnungssatz!K5030,0,IF(M61=Stundenverrechnungssatz!M5030,0,1)))))))</f>
        <v>0</v>
      </c>
      <c r="V61" s="20"/>
    </row>
    <row r="62" spans="1:22" s="38" customFormat="1" ht="15" customHeight="1" x14ac:dyDescent="0.2">
      <c r="A62" s="160">
        <v>56</v>
      </c>
      <c r="B62" s="161" t="s">
        <v>655</v>
      </c>
      <c r="C62" s="161" t="s">
        <v>209</v>
      </c>
      <c r="D62" s="161" t="s">
        <v>285</v>
      </c>
      <c r="E62" s="161" t="s">
        <v>477</v>
      </c>
      <c r="F62" s="161" t="s">
        <v>510</v>
      </c>
      <c r="G62" s="161" t="s">
        <v>221</v>
      </c>
      <c r="H62" s="162">
        <v>9.34</v>
      </c>
      <c r="I62" s="163"/>
      <c r="J62" s="158" t="s">
        <v>64</v>
      </c>
      <c r="K62" s="159"/>
      <c r="L62" s="153">
        <v>9</v>
      </c>
      <c r="M62" s="154">
        <f t="shared" si="0"/>
        <v>17.98</v>
      </c>
      <c r="N62" s="155" t="str">
        <f t="shared" si="1"/>
        <v/>
      </c>
      <c r="O62" s="156">
        <f t="shared" si="2"/>
        <v>84.06</v>
      </c>
      <c r="P62" s="156" t="e">
        <f t="shared" si="3"/>
        <v>#VALUE!</v>
      </c>
      <c r="Q62" s="156" t="e">
        <f t="shared" si="4"/>
        <v>#VALUE!</v>
      </c>
      <c r="R62" s="157" t="str">
        <f t="shared" si="8"/>
        <v>T</v>
      </c>
      <c r="S62" s="157">
        <f t="shared" si="6"/>
        <v>17.98</v>
      </c>
      <c r="T62" s="157">
        <f t="shared" si="9"/>
        <v>0</v>
      </c>
      <c r="U62" s="157">
        <f>IF(M62&lt;&gt;0,IF(M62=SVS,0,IF(M62=SVSg,0,IF(M62=Stundenverrechnungssatz!G5031,0,IF(M62=Stundenverrechnungssatz!I5031,0,IF(M62=Stundenverrechnungssatz!K5031,0,IF(M62=Stundenverrechnungssatz!M5031,0,1)))))))</f>
        <v>0</v>
      </c>
      <c r="V62" s="20"/>
    </row>
    <row r="63" spans="1:22" s="38" customFormat="1" ht="15" customHeight="1" x14ac:dyDescent="0.2">
      <c r="A63" s="160">
        <v>57</v>
      </c>
      <c r="B63" s="161" t="s">
        <v>655</v>
      </c>
      <c r="C63" s="161" t="s">
        <v>209</v>
      </c>
      <c r="D63" s="161" t="s">
        <v>285</v>
      </c>
      <c r="E63" s="161" t="s">
        <v>478</v>
      </c>
      <c r="F63" s="161" t="s">
        <v>284</v>
      </c>
      <c r="G63" s="161" t="s">
        <v>221</v>
      </c>
      <c r="H63" s="162">
        <v>21.08</v>
      </c>
      <c r="I63" s="163"/>
      <c r="J63" s="158" t="s">
        <v>63</v>
      </c>
      <c r="K63" s="159"/>
      <c r="L63" s="153">
        <v>38.08</v>
      </c>
      <c r="M63" s="154">
        <f t="shared" si="0"/>
        <v>17.98</v>
      </c>
      <c r="N63" s="155" t="str">
        <f t="shared" si="1"/>
        <v/>
      </c>
      <c r="O63" s="156">
        <f t="shared" si="2"/>
        <v>802.7263999999999</v>
      </c>
      <c r="P63" s="156" t="e">
        <f t="shared" si="3"/>
        <v>#VALUE!</v>
      </c>
      <c r="Q63" s="156" t="e">
        <f t="shared" si="4"/>
        <v>#VALUE!</v>
      </c>
      <c r="R63" s="157" t="str">
        <f t="shared" si="8"/>
        <v>T</v>
      </c>
      <c r="S63" s="157">
        <f t="shared" si="6"/>
        <v>17.98</v>
      </c>
      <c r="T63" s="157">
        <f t="shared" si="9"/>
        <v>0</v>
      </c>
      <c r="U63" s="157">
        <f>IF(M63&lt;&gt;0,IF(M63=SVS,0,IF(M63=SVSg,0,IF(M63=Stundenverrechnungssatz!G5032,0,IF(M63=Stundenverrechnungssatz!I5032,0,IF(M63=Stundenverrechnungssatz!K5032,0,IF(M63=Stundenverrechnungssatz!M5032,0,1)))))))</f>
        <v>0</v>
      </c>
      <c r="V63" s="20"/>
    </row>
    <row r="64" spans="1:22" s="38" customFormat="1" ht="15" customHeight="1" x14ac:dyDescent="0.2">
      <c r="A64" s="160">
        <v>58</v>
      </c>
      <c r="B64" s="161" t="s">
        <v>655</v>
      </c>
      <c r="C64" s="161" t="s">
        <v>209</v>
      </c>
      <c r="D64" s="161" t="s">
        <v>285</v>
      </c>
      <c r="E64" s="161" t="s">
        <v>479</v>
      </c>
      <c r="F64" s="161" t="s">
        <v>229</v>
      </c>
      <c r="G64" s="161" t="s">
        <v>221</v>
      </c>
      <c r="H64" s="162">
        <v>54.89</v>
      </c>
      <c r="I64" s="163" t="s">
        <v>214</v>
      </c>
      <c r="J64" s="158" t="s">
        <v>569</v>
      </c>
      <c r="K64" s="159"/>
      <c r="L64" s="153">
        <v>191.11</v>
      </c>
      <c r="M64" s="154">
        <f t="shared" si="0"/>
        <v>17.98</v>
      </c>
      <c r="N64" s="155" t="str">
        <f t="shared" si="1"/>
        <v/>
      </c>
      <c r="O64" s="156">
        <f t="shared" si="2"/>
        <v>10490.027900000001</v>
      </c>
      <c r="P64" s="156" t="e">
        <f t="shared" si="3"/>
        <v>#VALUE!</v>
      </c>
      <c r="Q64" s="156" t="e">
        <f t="shared" si="4"/>
        <v>#VALUE!</v>
      </c>
      <c r="R64" s="157" t="str">
        <f t="shared" si="8"/>
        <v>P</v>
      </c>
      <c r="S64" s="157">
        <f t="shared" si="6"/>
        <v>17.98</v>
      </c>
      <c r="T64" s="157">
        <f t="shared" si="9"/>
        <v>54.89</v>
      </c>
      <c r="U64" s="157">
        <f>IF(M64&lt;&gt;0,IF(M64=SVS,0,IF(M64=SVSg,0,IF(M64=Stundenverrechnungssatz!G5033,0,IF(M64=Stundenverrechnungssatz!I5033,0,IF(M64=Stundenverrechnungssatz!K5033,0,IF(M64=Stundenverrechnungssatz!M5033,0,1)))))))</f>
        <v>0</v>
      </c>
      <c r="V64" s="20"/>
    </row>
    <row r="65" spans="1:22" s="38" customFormat="1" ht="15" customHeight="1" x14ac:dyDescent="0.2">
      <c r="A65" s="160">
        <v>59</v>
      </c>
      <c r="B65" s="161" t="s">
        <v>655</v>
      </c>
      <c r="C65" s="161" t="s">
        <v>209</v>
      </c>
      <c r="D65" s="161" t="s">
        <v>285</v>
      </c>
      <c r="E65" s="161" t="s">
        <v>673</v>
      </c>
      <c r="F65" s="161" t="s">
        <v>229</v>
      </c>
      <c r="G65" s="161" t="s">
        <v>221</v>
      </c>
      <c r="H65" s="162">
        <v>2.2999999999999998</v>
      </c>
      <c r="I65" s="163" t="s">
        <v>214</v>
      </c>
      <c r="J65" s="158" t="s">
        <v>61</v>
      </c>
      <c r="K65" s="159"/>
      <c r="L65" s="153">
        <v>191.11</v>
      </c>
      <c r="M65" s="154">
        <f t="shared" si="0"/>
        <v>17.98</v>
      </c>
      <c r="N65" s="155" t="str">
        <f t="shared" si="1"/>
        <v/>
      </c>
      <c r="O65" s="156">
        <f t="shared" si="2"/>
        <v>439.553</v>
      </c>
      <c r="P65" s="156" t="e">
        <f t="shared" si="3"/>
        <v>#VALUE!</v>
      </c>
      <c r="Q65" s="156" t="e">
        <f t="shared" si="4"/>
        <v>#VALUE!</v>
      </c>
      <c r="R65" s="157" t="str">
        <f t="shared" si="8"/>
        <v>K</v>
      </c>
      <c r="S65" s="157">
        <f t="shared" si="6"/>
        <v>17.98</v>
      </c>
      <c r="T65" s="157">
        <f t="shared" si="9"/>
        <v>2.2999999999999998</v>
      </c>
      <c r="U65" s="157">
        <f>IF(M65&lt;&gt;0,IF(M65=SVS,0,IF(M65=SVSg,0,IF(M65=Stundenverrechnungssatz!G5034,0,IF(M65=Stundenverrechnungssatz!I5034,0,IF(M65=Stundenverrechnungssatz!K5034,0,IF(M65=Stundenverrechnungssatz!M5034,0,1)))))))</f>
        <v>0</v>
      </c>
      <c r="V65" s="20"/>
    </row>
    <row r="66" spans="1:22" s="38" customFormat="1" ht="15" customHeight="1" x14ac:dyDescent="0.2">
      <c r="A66" s="160">
        <v>60</v>
      </c>
      <c r="B66" s="161" t="s">
        <v>655</v>
      </c>
      <c r="C66" s="161" t="s">
        <v>209</v>
      </c>
      <c r="D66" s="161" t="s">
        <v>285</v>
      </c>
      <c r="E66" s="161" t="s">
        <v>480</v>
      </c>
      <c r="F66" s="161" t="s">
        <v>348</v>
      </c>
      <c r="G66" s="161" t="s">
        <v>351</v>
      </c>
      <c r="H66" s="162">
        <v>83.64</v>
      </c>
      <c r="I66" s="163" t="s">
        <v>214</v>
      </c>
      <c r="J66" s="158" t="s">
        <v>50</v>
      </c>
      <c r="K66" s="159"/>
      <c r="L66" s="153">
        <v>191.11</v>
      </c>
      <c r="M66" s="154">
        <f t="shared" si="0"/>
        <v>17.98</v>
      </c>
      <c r="N66" s="155" t="str">
        <f t="shared" si="1"/>
        <v/>
      </c>
      <c r="O66" s="156">
        <f t="shared" si="2"/>
        <v>15984.440400000001</v>
      </c>
      <c r="P66" s="156" t="e">
        <f t="shared" si="3"/>
        <v>#VALUE!</v>
      </c>
      <c r="Q66" s="156" t="e">
        <f t="shared" si="4"/>
        <v>#VALUE!</v>
      </c>
      <c r="R66" s="157" t="str">
        <f t="shared" si="8"/>
        <v>B</v>
      </c>
      <c r="S66" s="157">
        <f t="shared" si="6"/>
        <v>17.98</v>
      </c>
      <c r="T66" s="157">
        <f t="shared" si="9"/>
        <v>83.64</v>
      </c>
      <c r="U66" s="157">
        <f>IF(M66&lt;&gt;0,IF(M66=SVS,0,IF(M66=SVSg,0,IF(M66=Stundenverrechnungssatz!G5035,0,IF(M66=Stundenverrechnungssatz!I5035,0,IF(M66=Stundenverrechnungssatz!K5035,0,IF(M66=Stundenverrechnungssatz!M5035,0,1)))))))</f>
        <v>0</v>
      </c>
      <c r="V66" s="20"/>
    </row>
    <row r="67" spans="1:22" s="38" customFormat="1" ht="15" customHeight="1" x14ac:dyDescent="0.2">
      <c r="A67" s="160">
        <v>61</v>
      </c>
      <c r="B67" s="161" t="s">
        <v>655</v>
      </c>
      <c r="C67" s="161" t="s">
        <v>209</v>
      </c>
      <c r="D67" s="161" t="s">
        <v>285</v>
      </c>
      <c r="E67" s="161" t="s">
        <v>481</v>
      </c>
      <c r="F67" s="161" t="s">
        <v>264</v>
      </c>
      <c r="G67" s="161" t="s">
        <v>221</v>
      </c>
      <c r="H67" s="162">
        <v>14.92</v>
      </c>
      <c r="I67" s="163"/>
      <c r="J67" s="158" t="s">
        <v>64</v>
      </c>
      <c r="K67" s="159"/>
      <c r="L67" s="153">
        <v>9</v>
      </c>
      <c r="M67" s="154">
        <f t="shared" si="0"/>
        <v>17.98</v>
      </c>
      <c r="N67" s="155" t="str">
        <f t="shared" si="1"/>
        <v/>
      </c>
      <c r="O67" s="156">
        <f t="shared" si="2"/>
        <v>134.28</v>
      </c>
      <c r="P67" s="156" t="e">
        <f t="shared" si="3"/>
        <v>#VALUE!</v>
      </c>
      <c r="Q67" s="156" t="e">
        <f t="shared" si="4"/>
        <v>#VALUE!</v>
      </c>
      <c r="R67" s="157" t="str">
        <f t="shared" si="8"/>
        <v>T</v>
      </c>
      <c r="S67" s="157">
        <f t="shared" si="6"/>
        <v>17.98</v>
      </c>
      <c r="T67" s="157">
        <f t="shared" si="9"/>
        <v>0</v>
      </c>
      <c r="U67" s="157">
        <f>IF(M67&lt;&gt;0,IF(M67=SVS,0,IF(M67=SVSg,0,IF(M67=Stundenverrechnungssatz!G5036,0,IF(M67=Stundenverrechnungssatz!I5036,0,IF(M67=Stundenverrechnungssatz!K5036,0,IF(M67=Stundenverrechnungssatz!M5036,0,1)))))))</f>
        <v>0</v>
      </c>
      <c r="V67" s="20"/>
    </row>
    <row r="68" spans="1:22" s="38" customFormat="1" ht="15" customHeight="1" x14ac:dyDescent="0.2">
      <c r="A68" s="160">
        <v>62</v>
      </c>
      <c r="B68" s="161" t="s">
        <v>655</v>
      </c>
      <c r="C68" s="161" t="s">
        <v>209</v>
      </c>
      <c r="D68" s="161" t="s">
        <v>285</v>
      </c>
      <c r="E68" s="161" t="s">
        <v>482</v>
      </c>
      <c r="F68" s="161" t="s">
        <v>381</v>
      </c>
      <c r="G68" s="161" t="s">
        <v>221</v>
      </c>
      <c r="H68" s="162">
        <v>33.340000000000003</v>
      </c>
      <c r="I68" s="163"/>
      <c r="J68" s="158" t="s">
        <v>64</v>
      </c>
      <c r="K68" s="159"/>
      <c r="L68" s="153">
        <v>9</v>
      </c>
      <c r="M68" s="154">
        <f t="shared" si="0"/>
        <v>17.98</v>
      </c>
      <c r="N68" s="155" t="str">
        <f t="shared" si="1"/>
        <v/>
      </c>
      <c r="O68" s="156">
        <f t="shared" si="2"/>
        <v>300.06000000000006</v>
      </c>
      <c r="P68" s="156" t="e">
        <f t="shared" si="3"/>
        <v>#VALUE!</v>
      </c>
      <c r="Q68" s="156" t="e">
        <f t="shared" si="4"/>
        <v>#VALUE!</v>
      </c>
      <c r="R68" s="157" t="str">
        <f t="shared" si="8"/>
        <v>T</v>
      </c>
      <c r="S68" s="157">
        <f t="shared" si="6"/>
        <v>17.98</v>
      </c>
      <c r="T68" s="157">
        <f t="shared" si="9"/>
        <v>0</v>
      </c>
      <c r="U68" s="157">
        <f>IF(M68&lt;&gt;0,IF(M68=SVS,0,IF(M68=SVSg,0,IF(M68=Stundenverrechnungssatz!G5037,0,IF(M68=Stundenverrechnungssatz!I5037,0,IF(M68=Stundenverrechnungssatz!K5037,0,IF(M68=Stundenverrechnungssatz!M5037,0,1)))))))</f>
        <v>0</v>
      </c>
      <c r="V68" s="20"/>
    </row>
    <row r="69" spans="1:22" s="38" customFormat="1" ht="15" customHeight="1" x14ac:dyDescent="0.2">
      <c r="A69" s="160">
        <v>63</v>
      </c>
      <c r="B69" s="161" t="s">
        <v>655</v>
      </c>
      <c r="C69" s="161" t="s">
        <v>209</v>
      </c>
      <c r="D69" s="161" t="s">
        <v>285</v>
      </c>
      <c r="E69" s="161" t="s">
        <v>483</v>
      </c>
      <c r="F69" s="161" t="s">
        <v>264</v>
      </c>
      <c r="G69" s="161" t="s">
        <v>221</v>
      </c>
      <c r="H69" s="162">
        <v>11.51</v>
      </c>
      <c r="I69" s="163" t="s">
        <v>214</v>
      </c>
      <c r="J69" s="158" t="s">
        <v>64</v>
      </c>
      <c r="K69" s="159"/>
      <c r="L69" s="153">
        <v>9</v>
      </c>
      <c r="M69" s="154">
        <f t="shared" si="0"/>
        <v>17.98</v>
      </c>
      <c r="N69" s="155" t="str">
        <f t="shared" si="1"/>
        <v/>
      </c>
      <c r="O69" s="156">
        <f t="shared" si="2"/>
        <v>103.59</v>
      </c>
      <c r="P69" s="156" t="e">
        <f t="shared" si="3"/>
        <v>#VALUE!</v>
      </c>
      <c r="Q69" s="156" t="e">
        <f t="shared" si="4"/>
        <v>#VALUE!</v>
      </c>
      <c r="R69" s="157" t="str">
        <f t="shared" si="8"/>
        <v>T</v>
      </c>
      <c r="S69" s="157">
        <f t="shared" si="6"/>
        <v>17.98</v>
      </c>
      <c r="T69" s="157">
        <f t="shared" si="9"/>
        <v>11.51</v>
      </c>
      <c r="U69" s="157">
        <f>IF(M69&lt;&gt;0,IF(M69=SVS,0,IF(M69=SVSg,0,IF(M69=Stundenverrechnungssatz!G5038,0,IF(M69=Stundenverrechnungssatz!I5038,0,IF(M69=Stundenverrechnungssatz!K5038,0,IF(M69=Stundenverrechnungssatz!M5038,0,1)))))))</f>
        <v>0</v>
      </c>
      <c r="V69" s="20"/>
    </row>
    <row r="70" spans="1:22" s="38" customFormat="1" ht="15" customHeight="1" x14ac:dyDescent="0.2">
      <c r="A70" s="160">
        <v>64</v>
      </c>
      <c r="B70" s="161" t="s">
        <v>655</v>
      </c>
      <c r="C70" s="161" t="s">
        <v>209</v>
      </c>
      <c r="D70" s="161" t="s">
        <v>285</v>
      </c>
      <c r="E70" s="161" t="s">
        <v>484</v>
      </c>
      <c r="F70" s="161" t="s">
        <v>229</v>
      </c>
      <c r="G70" s="161" t="s">
        <v>221</v>
      </c>
      <c r="H70" s="162">
        <v>48.75</v>
      </c>
      <c r="I70" s="163" t="s">
        <v>214</v>
      </c>
      <c r="J70" s="158" t="s">
        <v>569</v>
      </c>
      <c r="K70" s="159"/>
      <c r="L70" s="153">
        <v>191.11</v>
      </c>
      <c r="M70" s="154">
        <f t="shared" si="0"/>
        <v>17.98</v>
      </c>
      <c r="N70" s="155" t="str">
        <f t="shared" si="1"/>
        <v/>
      </c>
      <c r="O70" s="156">
        <f t="shared" si="2"/>
        <v>9316.6125000000011</v>
      </c>
      <c r="P70" s="156" t="e">
        <f t="shared" ref="P70:P133" si="10">O70/N70</f>
        <v>#VALUE!</v>
      </c>
      <c r="Q70" s="156" t="e">
        <f t="shared" ref="Q70:Q133" si="11">P70*M70</f>
        <v>#VALUE!</v>
      </c>
      <c r="R70" s="157" t="str">
        <f t="shared" si="8"/>
        <v>P</v>
      </c>
      <c r="S70" s="157">
        <f t="shared" ref="S70:S133" si="12">IF(M70=SVS,M70,"")</f>
        <v>17.98</v>
      </c>
      <c r="T70" s="157">
        <f t="shared" si="9"/>
        <v>48.75</v>
      </c>
      <c r="U70" s="157">
        <f>IF(M70&lt;&gt;0,IF(M70=SVS,0,IF(M70=SVSg,0,IF(M70=Stundenverrechnungssatz!G5039,0,IF(M70=Stundenverrechnungssatz!I5039,0,IF(M70=Stundenverrechnungssatz!K5039,0,IF(M70=Stundenverrechnungssatz!M5039,0,1)))))))</f>
        <v>0</v>
      </c>
      <c r="V70" s="20"/>
    </row>
    <row r="71" spans="1:22" s="38" customFormat="1" ht="15" customHeight="1" x14ac:dyDescent="0.2">
      <c r="A71" s="160">
        <v>65</v>
      </c>
      <c r="B71" s="161" t="s">
        <v>655</v>
      </c>
      <c r="C71" s="161" t="s">
        <v>209</v>
      </c>
      <c r="D71" s="161" t="s">
        <v>285</v>
      </c>
      <c r="E71" s="161" t="s">
        <v>674</v>
      </c>
      <c r="F71" s="161" t="s">
        <v>675</v>
      </c>
      <c r="G71" s="161" t="s">
        <v>221</v>
      </c>
      <c r="H71" s="162">
        <v>19.850000000000001</v>
      </c>
      <c r="I71" s="163" t="s">
        <v>214</v>
      </c>
      <c r="J71" s="158" t="s">
        <v>569</v>
      </c>
      <c r="K71" s="159"/>
      <c r="L71" s="153">
        <v>191.11</v>
      </c>
      <c r="M71" s="154">
        <f t="shared" ref="M71:M133" si="13">SVS</f>
        <v>17.98</v>
      </c>
      <c r="N71" s="155" t="str">
        <f t="shared" ref="N71:N133" si="14">IF(VLOOKUP(J71,Vorgaben,4,FALSE)=0,"",VLOOKUP(J71,Vorgaben,4,FALSE))</f>
        <v/>
      </c>
      <c r="O71" s="156">
        <f t="shared" ref="O71:O133" si="15">H71*L71</f>
        <v>3793.5335000000005</v>
      </c>
      <c r="P71" s="156" t="e">
        <f t="shared" si="10"/>
        <v>#VALUE!</v>
      </c>
      <c r="Q71" s="156" t="e">
        <f t="shared" si="11"/>
        <v>#VALUE!</v>
      </c>
      <c r="R71" s="157" t="str">
        <f t="shared" ref="R71:R102" si="16">LEFT(J71,1)</f>
        <v>P</v>
      </c>
      <c r="S71" s="157">
        <f t="shared" si="12"/>
        <v>17.98</v>
      </c>
      <c r="T71" s="157">
        <f t="shared" ref="T71:T102" si="17">IF(I71="x",H71,0)</f>
        <v>19.850000000000001</v>
      </c>
      <c r="U71" s="157">
        <f>IF(M71&lt;&gt;0,IF(M71=SVS,0,IF(M71=SVSg,0,IF(M71=Stundenverrechnungssatz!G5040,0,IF(M71=Stundenverrechnungssatz!I5040,0,IF(M71=Stundenverrechnungssatz!K5040,0,IF(M71=Stundenverrechnungssatz!M5040,0,1)))))))</f>
        <v>0</v>
      </c>
      <c r="V71" s="20"/>
    </row>
    <row r="72" spans="1:22" s="38" customFormat="1" ht="15" customHeight="1" x14ac:dyDescent="0.2">
      <c r="A72" s="160">
        <v>66</v>
      </c>
      <c r="B72" s="161" t="s">
        <v>655</v>
      </c>
      <c r="C72" s="161" t="s">
        <v>209</v>
      </c>
      <c r="D72" s="161" t="s">
        <v>285</v>
      </c>
      <c r="E72" s="161" t="s">
        <v>485</v>
      </c>
      <c r="F72" s="161" t="s">
        <v>341</v>
      </c>
      <c r="G72" s="161" t="s">
        <v>221</v>
      </c>
      <c r="H72" s="162">
        <v>12.93</v>
      </c>
      <c r="I72" s="163"/>
      <c r="J72" s="158" t="s">
        <v>66</v>
      </c>
      <c r="K72" s="159"/>
      <c r="L72" s="153">
        <v>1</v>
      </c>
      <c r="M72" s="154">
        <f t="shared" si="13"/>
        <v>17.98</v>
      </c>
      <c r="N72" s="155" t="str">
        <f t="shared" si="14"/>
        <v/>
      </c>
      <c r="O72" s="156">
        <f t="shared" si="15"/>
        <v>12.93</v>
      </c>
      <c r="P72" s="156" t="e">
        <f t="shared" si="10"/>
        <v>#VALUE!</v>
      </c>
      <c r="Q72" s="156" t="e">
        <f t="shared" si="11"/>
        <v>#VALUE!</v>
      </c>
      <c r="R72" s="157" t="str">
        <f t="shared" si="16"/>
        <v>T</v>
      </c>
      <c r="S72" s="157">
        <f t="shared" si="12"/>
        <v>17.98</v>
      </c>
      <c r="T72" s="157">
        <f t="shared" si="17"/>
        <v>0</v>
      </c>
      <c r="U72" s="157">
        <f>IF(M72&lt;&gt;0,IF(M72=SVS,0,IF(M72=SVSg,0,IF(M72=Stundenverrechnungssatz!G5041,0,IF(M72=Stundenverrechnungssatz!I5041,0,IF(M72=Stundenverrechnungssatz!K5041,0,IF(M72=Stundenverrechnungssatz!M5041,0,1)))))))</f>
        <v>0</v>
      </c>
      <c r="V72" s="20"/>
    </row>
    <row r="73" spans="1:22" s="38" customFormat="1" ht="15" customHeight="1" x14ac:dyDescent="0.2">
      <c r="A73" s="160">
        <v>67</v>
      </c>
      <c r="B73" s="161" t="s">
        <v>655</v>
      </c>
      <c r="C73" s="161" t="s">
        <v>209</v>
      </c>
      <c r="D73" s="161" t="s">
        <v>285</v>
      </c>
      <c r="E73" s="161" t="s">
        <v>430</v>
      </c>
      <c r="F73" s="161" t="s">
        <v>596</v>
      </c>
      <c r="G73" s="161" t="s">
        <v>221</v>
      </c>
      <c r="H73" s="162">
        <v>8.99</v>
      </c>
      <c r="I73" s="163"/>
      <c r="J73" s="158" t="s">
        <v>63</v>
      </c>
      <c r="K73" s="159"/>
      <c r="L73" s="153">
        <v>38.08</v>
      </c>
      <c r="M73" s="154">
        <f t="shared" si="13"/>
        <v>17.98</v>
      </c>
      <c r="N73" s="155" t="str">
        <f t="shared" si="14"/>
        <v/>
      </c>
      <c r="O73" s="156">
        <f t="shared" si="15"/>
        <v>342.33920000000001</v>
      </c>
      <c r="P73" s="156" t="e">
        <f t="shared" si="10"/>
        <v>#VALUE!</v>
      </c>
      <c r="Q73" s="156" t="e">
        <f t="shared" si="11"/>
        <v>#VALUE!</v>
      </c>
      <c r="R73" s="157" t="str">
        <f t="shared" si="16"/>
        <v>T</v>
      </c>
      <c r="S73" s="157">
        <f t="shared" si="12"/>
        <v>17.98</v>
      </c>
      <c r="T73" s="157">
        <f t="shared" si="17"/>
        <v>0</v>
      </c>
      <c r="U73" s="157">
        <f>IF(M73&lt;&gt;0,IF(M73=SVS,0,IF(M73=SVSg,0,IF(M73=Stundenverrechnungssatz!G5042,0,IF(M73=Stundenverrechnungssatz!I5042,0,IF(M73=Stundenverrechnungssatz!K5042,0,IF(M73=Stundenverrechnungssatz!M5042,0,1)))))))</f>
        <v>0</v>
      </c>
      <c r="V73" s="20"/>
    </row>
    <row r="74" spans="1:22" s="38" customFormat="1" ht="15" customHeight="1" x14ac:dyDescent="0.2">
      <c r="A74" s="160">
        <v>68</v>
      </c>
      <c r="B74" s="161" t="s">
        <v>655</v>
      </c>
      <c r="C74" s="161" t="s">
        <v>209</v>
      </c>
      <c r="D74" s="161" t="s">
        <v>285</v>
      </c>
      <c r="E74" s="161" t="s">
        <v>486</v>
      </c>
      <c r="F74" s="161" t="s">
        <v>341</v>
      </c>
      <c r="G74" s="161" t="s">
        <v>380</v>
      </c>
      <c r="H74" s="162">
        <v>17.7</v>
      </c>
      <c r="I74" s="163"/>
      <c r="J74" s="158" t="s">
        <v>66</v>
      </c>
      <c r="K74" s="159"/>
      <c r="L74" s="153">
        <v>1</v>
      </c>
      <c r="M74" s="154">
        <f t="shared" si="13"/>
        <v>17.98</v>
      </c>
      <c r="N74" s="155" t="str">
        <f t="shared" si="14"/>
        <v/>
      </c>
      <c r="O74" s="156">
        <f t="shared" si="15"/>
        <v>17.7</v>
      </c>
      <c r="P74" s="156" t="e">
        <f t="shared" si="10"/>
        <v>#VALUE!</v>
      </c>
      <c r="Q74" s="156" t="e">
        <f t="shared" si="11"/>
        <v>#VALUE!</v>
      </c>
      <c r="R74" s="157" t="str">
        <f t="shared" si="16"/>
        <v>T</v>
      </c>
      <c r="S74" s="157">
        <f t="shared" si="12"/>
        <v>17.98</v>
      </c>
      <c r="T74" s="157">
        <f t="shared" si="17"/>
        <v>0</v>
      </c>
      <c r="U74" s="157">
        <f>IF(M74&lt;&gt;0,IF(M74=SVS,0,IF(M74=SVSg,0,IF(M74=Stundenverrechnungssatz!G5043,0,IF(M74=Stundenverrechnungssatz!I5043,0,IF(M74=Stundenverrechnungssatz!K5043,0,IF(M74=Stundenverrechnungssatz!M5043,0,1)))))))</f>
        <v>0</v>
      </c>
      <c r="V74" s="20"/>
    </row>
    <row r="75" spans="1:22" s="38" customFormat="1" ht="15" customHeight="1" x14ac:dyDescent="0.2">
      <c r="A75" s="160">
        <v>69</v>
      </c>
      <c r="B75" s="161" t="s">
        <v>655</v>
      </c>
      <c r="C75" s="161" t="s">
        <v>209</v>
      </c>
      <c r="D75" s="161" t="s">
        <v>285</v>
      </c>
      <c r="E75" s="161" t="s">
        <v>487</v>
      </c>
      <c r="F75" s="161" t="s">
        <v>264</v>
      </c>
      <c r="G75" s="161" t="s">
        <v>221</v>
      </c>
      <c r="H75" s="162">
        <v>7.13</v>
      </c>
      <c r="I75" s="163"/>
      <c r="J75" s="158" t="s">
        <v>64</v>
      </c>
      <c r="K75" s="159"/>
      <c r="L75" s="153">
        <v>9</v>
      </c>
      <c r="M75" s="154">
        <f t="shared" si="13"/>
        <v>17.98</v>
      </c>
      <c r="N75" s="155" t="str">
        <f t="shared" si="14"/>
        <v/>
      </c>
      <c r="O75" s="156">
        <f t="shared" si="15"/>
        <v>64.17</v>
      </c>
      <c r="P75" s="156" t="e">
        <f t="shared" si="10"/>
        <v>#VALUE!</v>
      </c>
      <c r="Q75" s="156" t="e">
        <f t="shared" si="11"/>
        <v>#VALUE!</v>
      </c>
      <c r="R75" s="157" t="str">
        <f t="shared" si="16"/>
        <v>T</v>
      </c>
      <c r="S75" s="157">
        <f t="shared" si="12"/>
        <v>17.98</v>
      </c>
      <c r="T75" s="157">
        <f t="shared" si="17"/>
        <v>0</v>
      </c>
      <c r="U75" s="157">
        <f>IF(M75&lt;&gt;0,IF(M75=SVS,0,IF(M75=SVSg,0,IF(M75=Stundenverrechnungssatz!G5044,0,IF(M75=Stundenverrechnungssatz!I5044,0,IF(M75=Stundenverrechnungssatz!K5044,0,IF(M75=Stundenverrechnungssatz!M5044,0,1)))))))</f>
        <v>0</v>
      </c>
      <c r="V75" s="20"/>
    </row>
    <row r="76" spans="1:22" s="38" customFormat="1" ht="15" customHeight="1" x14ac:dyDescent="0.2">
      <c r="A76" s="160">
        <v>70</v>
      </c>
      <c r="B76" s="161" t="s">
        <v>655</v>
      </c>
      <c r="C76" s="161" t="s">
        <v>209</v>
      </c>
      <c r="D76" s="161" t="s">
        <v>285</v>
      </c>
      <c r="E76" s="161" t="s">
        <v>488</v>
      </c>
      <c r="F76" s="161" t="s">
        <v>301</v>
      </c>
      <c r="G76" s="161" t="s">
        <v>221</v>
      </c>
      <c r="H76" s="162">
        <v>16.11</v>
      </c>
      <c r="I76" s="163" t="s">
        <v>214</v>
      </c>
      <c r="J76" s="158" t="s">
        <v>31</v>
      </c>
      <c r="K76" s="159"/>
      <c r="L76" s="153">
        <v>96.05</v>
      </c>
      <c r="M76" s="154">
        <f t="shared" si="13"/>
        <v>17.98</v>
      </c>
      <c r="N76" s="155" t="str">
        <f t="shared" si="14"/>
        <v/>
      </c>
      <c r="O76" s="156">
        <f t="shared" si="15"/>
        <v>1547.3654999999999</v>
      </c>
      <c r="P76" s="156" t="e">
        <f t="shared" si="10"/>
        <v>#VALUE!</v>
      </c>
      <c r="Q76" s="156" t="e">
        <f t="shared" si="11"/>
        <v>#VALUE!</v>
      </c>
      <c r="R76" s="157" t="str">
        <f t="shared" si="16"/>
        <v>A</v>
      </c>
      <c r="S76" s="157">
        <f t="shared" si="12"/>
        <v>17.98</v>
      </c>
      <c r="T76" s="157">
        <f t="shared" si="17"/>
        <v>16.11</v>
      </c>
      <c r="U76" s="157">
        <f>IF(M76&lt;&gt;0,IF(M76=SVS,0,IF(M76=SVSg,0,IF(M76=Stundenverrechnungssatz!G5045,0,IF(M76=Stundenverrechnungssatz!I5045,0,IF(M76=Stundenverrechnungssatz!K5045,0,IF(M76=Stundenverrechnungssatz!M5045,0,1)))))))</f>
        <v>0</v>
      </c>
      <c r="V76" s="20"/>
    </row>
    <row r="77" spans="1:22" s="38" customFormat="1" ht="15" customHeight="1" x14ac:dyDescent="0.2">
      <c r="A77" s="160">
        <v>71</v>
      </c>
      <c r="B77" s="161" t="s">
        <v>655</v>
      </c>
      <c r="C77" s="161" t="s">
        <v>209</v>
      </c>
      <c r="D77" s="161" t="s">
        <v>285</v>
      </c>
      <c r="E77" s="161" t="s">
        <v>489</v>
      </c>
      <c r="F77" s="161" t="s">
        <v>345</v>
      </c>
      <c r="G77" s="161" t="s">
        <v>259</v>
      </c>
      <c r="H77" s="162">
        <v>24.07</v>
      </c>
      <c r="I77" s="163" t="s">
        <v>214</v>
      </c>
      <c r="J77" s="158" t="s">
        <v>569</v>
      </c>
      <c r="K77" s="159"/>
      <c r="L77" s="153">
        <v>191.11</v>
      </c>
      <c r="M77" s="154">
        <f t="shared" si="13"/>
        <v>17.98</v>
      </c>
      <c r="N77" s="155" t="str">
        <f t="shared" si="14"/>
        <v/>
      </c>
      <c r="O77" s="156">
        <f t="shared" si="15"/>
        <v>4600.0177000000003</v>
      </c>
      <c r="P77" s="156" t="e">
        <f t="shared" si="10"/>
        <v>#VALUE!</v>
      </c>
      <c r="Q77" s="156" t="e">
        <f t="shared" si="11"/>
        <v>#VALUE!</v>
      </c>
      <c r="R77" s="157" t="str">
        <f t="shared" si="16"/>
        <v>P</v>
      </c>
      <c r="S77" s="157">
        <f t="shared" si="12"/>
        <v>17.98</v>
      </c>
      <c r="T77" s="157">
        <f t="shared" si="17"/>
        <v>24.07</v>
      </c>
      <c r="U77" s="157">
        <f>IF(M77&lt;&gt;0,IF(M77=SVS,0,IF(M77=SVSg,0,IF(M77=Stundenverrechnungssatz!G5046,0,IF(M77=Stundenverrechnungssatz!I5046,0,IF(M77=Stundenverrechnungssatz!K5046,0,IF(M77=Stundenverrechnungssatz!M5046,0,1)))))))</f>
        <v>0</v>
      </c>
      <c r="V77" s="20"/>
    </row>
    <row r="78" spans="1:22" s="38" customFormat="1" ht="15" customHeight="1" x14ac:dyDescent="0.2">
      <c r="A78" s="160">
        <v>72</v>
      </c>
      <c r="B78" s="161" t="s">
        <v>655</v>
      </c>
      <c r="C78" s="161" t="s">
        <v>209</v>
      </c>
      <c r="D78" s="161" t="s">
        <v>285</v>
      </c>
      <c r="E78" s="161" t="s">
        <v>490</v>
      </c>
      <c r="F78" s="161" t="s">
        <v>558</v>
      </c>
      <c r="G78" s="161" t="s">
        <v>259</v>
      </c>
      <c r="H78" s="162">
        <v>18.010000000000002</v>
      </c>
      <c r="I78" s="163"/>
      <c r="J78" s="158" t="s">
        <v>70</v>
      </c>
      <c r="K78" s="159"/>
      <c r="L78" s="153">
        <v>38.08</v>
      </c>
      <c r="M78" s="154">
        <f t="shared" si="13"/>
        <v>17.98</v>
      </c>
      <c r="N78" s="155" t="str">
        <f t="shared" si="14"/>
        <v/>
      </c>
      <c r="O78" s="156">
        <f t="shared" si="15"/>
        <v>685.82080000000008</v>
      </c>
      <c r="P78" s="156" t="e">
        <f t="shared" si="10"/>
        <v>#VALUE!</v>
      </c>
      <c r="Q78" s="156" t="e">
        <f t="shared" si="11"/>
        <v>#VALUE!</v>
      </c>
      <c r="R78" s="157" t="str">
        <f t="shared" si="16"/>
        <v>V</v>
      </c>
      <c r="S78" s="157">
        <f t="shared" si="12"/>
        <v>17.98</v>
      </c>
      <c r="T78" s="157">
        <f t="shared" si="17"/>
        <v>0</v>
      </c>
      <c r="U78" s="157">
        <f>IF(M78&lt;&gt;0,IF(M78=SVS,0,IF(M78=SVSg,0,IF(M78=Stundenverrechnungssatz!G5047,0,IF(M78=Stundenverrechnungssatz!I5047,0,IF(M78=Stundenverrechnungssatz!K5047,0,IF(M78=Stundenverrechnungssatz!M5047,0,1)))))))</f>
        <v>0</v>
      </c>
      <c r="V78" s="20"/>
    </row>
    <row r="79" spans="1:22" s="38" customFormat="1" ht="15" customHeight="1" x14ac:dyDescent="0.2">
      <c r="A79" s="160">
        <v>73</v>
      </c>
      <c r="B79" s="161" t="s">
        <v>655</v>
      </c>
      <c r="C79" s="161" t="s">
        <v>209</v>
      </c>
      <c r="D79" s="161" t="s">
        <v>285</v>
      </c>
      <c r="E79" s="161" t="s">
        <v>491</v>
      </c>
      <c r="F79" s="161" t="s">
        <v>262</v>
      </c>
      <c r="G79" s="161" t="s">
        <v>363</v>
      </c>
      <c r="H79" s="162">
        <v>83.07</v>
      </c>
      <c r="I79" s="163" t="s">
        <v>214</v>
      </c>
      <c r="J79" s="158" t="s">
        <v>569</v>
      </c>
      <c r="K79" s="159"/>
      <c r="L79" s="153">
        <v>191.11</v>
      </c>
      <c r="M79" s="154">
        <f t="shared" si="13"/>
        <v>17.98</v>
      </c>
      <c r="N79" s="155" t="str">
        <f t="shared" si="14"/>
        <v/>
      </c>
      <c r="O79" s="156">
        <f t="shared" si="15"/>
        <v>15875.5077</v>
      </c>
      <c r="P79" s="156" t="e">
        <f t="shared" si="10"/>
        <v>#VALUE!</v>
      </c>
      <c r="Q79" s="156" t="e">
        <f t="shared" si="11"/>
        <v>#VALUE!</v>
      </c>
      <c r="R79" s="157" t="str">
        <f t="shared" si="16"/>
        <v>P</v>
      </c>
      <c r="S79" s="157">
        <f t="shared" si="12"/>
        <v>17.98</v>
      </c>
      <c r="T79" s="157">
        <f t="shared" si="17"/>
        <v>83.07</v>
      </c>
      <c r="U79" s="157">
        <f>IF(M79&lt;&gt;0,IF(M79=SVS,0,IF(M79=SVSg,0,IF(M79=Stundenverrechnungssatz!G5048,0,IF(M79=Stundenverrechnungssatz!I5048,0,IF(M79=Stundenverrechnungssatz!K5048,0,IF(M79=Stundenverrechnungssatz!M5048,0,1)))))))</f>
        <v>0</v>
      </c>
      <c r="V79" s="20"/>
    </row>
    <row r="80" spans="1:22" s="38" customFormat="1" ht="15" customHeight="1" x14ac:dyDescent="0.2">
      <c r="A80" s="160">
        <v>74</v>
      </c>
      <c r="B80" s="161" t="s">
        <v>655</v>
      </c>
      <c r="C80" s="161" t="s">
        <v>209</v>
      </c>
      <c r="D80" s="161" t="s">
        <v>285</v>
      </c>
      <c r="E80" s="161" t="s">
        <v>492</v>
      </c>
      <c r="F80" s="161" t="s">
        <v>529</v>
      </c>
      <c r="G80" s="161" t="s">
        <v>221</v>
      </c>
      <c r="H80" s="162">
        <v>56.75</v>
      </c>
      <c r="I80" s="163" t="s">
        <v>214</v>
      </c>
      <c r="J80" s="158" t="s">
        <v>569</v>
      </c>
      <c r="K80" s="159"/>
      <c r="L80" s="153">
        <v>191.11</v>
      </c>
      <c r="M80" s="154">
        <f t="shared" si="13"/>
        <v>17.98</v>
      </c>
      <c r="N80" s="155" t="str">
        <f t="shared" si="14"/>
        <v/>
      </c>
      <c r="O80" s="156">
        <f t="shared" si="15"/>
        <v>10845.4925</v>
      </c>
      <c r="P80" s="156" t="e">
        <f t="shared" si="10"/>
        <v>#VALUE!</v>
      </c>
      <c r="Q80" s="156" t="e">
        <f t="shared" si="11"/>
        <v>#VALUE!</v>
      </c>
      <c r="R80" s="157" t="str">
        <f t="shared" si="16"/>
        <v>P</v>
      </c>
      <c r="S80" s="157">
        <f t="shared" si="12"/>
        <v>17.98</v>
      </c>
      <c r="T80" s="157">
        <f t="shared" si="17"/>
        <v>56.75</v>
      </c>
      <c r="U80" s="157">
        <f>IF(M80&lt;&gt;0,IF(M80=SVS,0,IF(M80=SVSg,0,IF(M80=Stundenverrechnungssatz!G5049,0,IF(M80=Stundenverrechnungssatz!I5049,0,IF(M80=Stundenverrechnungssatz!K5049,0,IF(M80=Stundenverrechnungssatz!M5049,0,1)))))))</f>
        <v>0</v>
      </c>
      <c r="V80" s="20"/>
    </row>
    <row r="81" spans="1:22" s="38" customFormat="1" ht="15" customHeight="1" x14ac:dyDescent="0.2">
      <c r="A81" s="160">
        <v>75</v>
      </c>
      <c r="B81" s="161" t="s">
        <v>655</v>
      </c>
      <c r="C81" s="161" t="s">
        <v>209</v>
      </c>
      <c r="D81" s="161" t="s">
        <v>285</v>
      </c>
      <c r="E81" s="161" t="s">
        <v>493</v>
      </c>
      <c r="F81" s="161" t="s">
        <v>669</v>
      </c>
      <c r="G81" s="161" t="s">
        <v>221</v>
      </c>
      <c r="H81" s="162">
        <v>10.210000000000001</v>
      </c>
      <c r="I81" s="163" t="s">
        <v>214</v>
      </c>
      <c r="J81" s="158" t="s">
        <v>37</v>
      </c>
      <c r="K81" s="159"/>
      <c r="L81" s="153">
        <v>191.11</v>
      </c>
      <c r="M81" s="154">
        <f t="shared" si="13"/>
        <v>17.98</v>
      </c>
      <c r="N81" s="155" t="str">
        <f t="shared" si="14"/>
        <v/>
      </c>
      <c r="O81" s="156">
        <f t="shared" si="15"/>
        <v>1951.2331000000004</v>
      </c>
      <c r="P81" s="156" t="e">
        <f t="shared" si="10"/>
        <v>#VALUE!</v>
      </c>
      <c r="Q81" s="156" t="e">
        <f t="shared" si="11"/>
        <v>#VALUE!</v>
      </c>
      <c r="R81" s="157" t="str">
        <f t="shared" si="16"/>
        <v>G</v>
      </c>
      <c r="S81" s="157">
        <f t="shared" si="12"/>
        <v>17.98</v>
      </c>
      <c r="T81" s="157">
        <f t="shared" si="17"/>
        <v>10.210000000000001</v>
      </c>
      <c r="U81" s="157">
        <f>IF(M81&lt;&gt;0,IF(M81=SVS,0,IF(M81=SVSg,0,IF(M81=Stundenverrechnungssatz!G5050,0,IF(M81=Stundenverrechnungssatz!I5050,0,IF(M81=Stundenverrechnungssatz!K5050,0,IF(M81=Stundenverrechnungssatz!M5050,0,1)))))))</f>
        <v>0</v>
      </c>
      <c r="V81" s="20"/>
    </row>
    <row r="82" spans="1:22" s="38" customFormat="1" ht="15" customHeight="1" x14ac:dyDescent="0.2">
      <c r="A82" s="160">
        <v>76</v>
      </c>
      <c r="B82" s="161" t="s">
        <v>655</v>
      </c>
      <c r="C82" s="161" t="s">
        <v>209</v>
      </c>
      <c r="D82" s="161" t="s">
        <v>285</v>
      </c>
      <c r="E82" s="161" t="s">
        <v>494</v>
      </c>
      <c r="F82" s="161" t="s">
        <v>669</v>
      </c>
      <c r="G82" s="161" t="s">
        <v>221</v>
      </c>
      <c r="H82" s="162">
        <v>16.2</v>
      </c>
      <c r="I82" s="163" t="s">
        <v>214</v>
      </c>
      <c r="J82" s="158" t="s">
        <v>37</v>
      </c>
      <c r="K82" s="159"/>
      <c r="L82" s="153">
        <v>191.11</v>
      </c>
      <c r="M82" s="154">
        <f t="shared" si="13"/>
        <v>17.98</v>
      </c>
      <c r="N82" s="155" t="str">
        <f t="shared" si="14"/>
        <v/>
      </c>
      <c r="O82" s="156">
        <f t="shared" si="15"/>
        <v>3095.982</v>
      </c>
      <c r="P82" s="156" t="e">
        <f t="shared" si="10"/>
        <v>#VALUE!</v>
      </c>
      <c r="Q82" s="156" t="e">
        <f t="shared" si="11"/>
        <v>#VALUE!</v>
      </c>
      <c r="R82" s="157" t="str">
        <f t="shared" si="16"/>
        <v>G</v>
      </c>
      <c r="S82" s="157">
        <f t="shared" si="12"/>
        <v>17.98</v>
      </c>
      <c r="T82" s="157">
        <f t="shared" si="17"/>
        <v>16.2</v>
      </c>
      <c r="U82" s="157">
        <f>IF(M82&lt;&gt;0,IF(M82=SVS,0,IF(M82=SVSg,0,IF(M82=Stundenverrechnungssatz!G5051,0,IF(M82=Stundenverrechnungssatz!I5051,0,IF(M82=Stundenverrechnungssatz!K5051,0,IF(M82=Stundenverrechnungssatz!M5051,0,1)))))))</f>
        <v>0</v>
      </c>
      <c r="V82" s="20"/>
    </row>
    <row r="83" spans="1:22" s="38" customFormat="1" ht="15" customHeight="1" x14ac:dyDescent="0.2">
      <c r="A83" s="160">
        <v>77</v>
      </c>
      <c r="B83" s="161" t="s">
        <v>655</v>
      </c>
      <c r="C83" s="161" t="s">
        <v>209</v>
      </c>
      <c r="D83" s="161" t="s">
        <v>285</v>
      </c>
      <c r="E83" s="161" t="s">
        <v>553</v>
      </c>
      <c r="F83" s="161" t="s">
        <v>669</v>
      </c>
      <c r="G83" s="161" t="s">
        <v>221</v>
      </c>
      <c r="H83" s="162">
        <v>19.260000000000002</v>
      </c>
      <c r="I83" s="163" t="s">
        <v>214</v>
      </c>
      <c r="J83" s="158" t="s">
        <v>37</v>
      </c>
      <c r="K83" s="159"/>
      <c r="L83" s="153">
        <v>191.11</v>
      </c>
      <c r="M83" s="154">
        <f t="shared" si="13"/>
        <v>17.98</v>
      </c>
      <c r="N83" s="155" t="str">
        <f t="shared" si="14"/>
        <v/>
      </c>
      <c r="O83" s="156">
        <f t="shared" si="15"/>
        <v>3680.7786000000006</v>
      </c>
      <c r="P83" s="156" t="e">
        <f t="shared" si="10"/>
        <v>#VALUE!</v>
      </c>
      <c r="Q83" s="156" t="e">
        <f t="shared" si="11"/>
        <v>#VALUE!</v>
      </c>
      <c r="R83" s="157" t="str">
        <f t="shared" si="16"/>
        <v>G</v>
      </c>
      <c r="S83" s="157">
        <f t="shared" si="12"/>
        <v>17.98</v>
      </c>
      <c r="T83" s="157">
        <f t="shared" si="17"/>
        <v>19.260000000000002</v>
      </c>
      <c r="U83" s="157">
        <f>IF(M83&lt;&gt;0,IF(M83=SVS,0,IF(M83=SVSg,0,IF(M83=Stundenverrechnungssatz!G5052,0,IF(M83=Stundenverrechnungssatz!I5052,0,IF(M83=Stundenverrechnungssatz!K5052,0,IF(M83=Stundenverrechnungssatz!M5052,0,1)))))))</f>
        <v>0</v>
      </c>
      <c r="V83" s="20"/>
    </row>
    <row r="84" spans="1:22" s="38" customFormat="1" ht="15" customHeight="1" x14ac:dyDescent="0.2">
      <c r="A84" s="160">
        <v>78</v>
      </c>
      <c r="B84" s="161" t="s">
        <v>655</v>
      </c>
      <c r="C84" s="161" t="s">
        <v>209</v>
      </c>
      <c r="D84" s="161" t="s">
        <v>285</v>
      </c>
      <c r="E84" s="161" t="s">
        <v>554</v>
      </c>
      <c r="F84" s="161" t="s">
        <v>229</v>
      </c>
      <c r="G84" s="161" t="s">
        <v>221</v>
      </c>
      <c r="H84" s="162">
        <v>56.75</v>
      </c>
      <c r="I84" s="163" t="s">
        <v>214</v>
      </c>
      <c r="J84" s="158" t="s">
        <v>569</v>
      </c>
      <c r="K84" s="159"/>
      <c r="L84" s="153">
        <v>191.11</v>
      </c>
      <c r="M84" s="154">
        <f t="shared" si="13"/>
        <v>17.98</v>
      </c>
      <c r="N84" s="155" t="str">
        <f t="shared" si="14"/>
        <v/>
      </c>
      <c r="O84" s="156">
        <f t="shared" si="15"/>
        <v>10845.4925</v>
      </c>
      <c r="P84" s="156" t="e">
        <f t="shared" si="10"/>
        <v>#VALUE!</v>
      </c>
      <c r="Q84" s="156" t="e">
        <f t="shared" si="11"/>
        <v>#VALUE!</v>
      </c>
      <c r="R84" s="157" t="str">
        <f t="shared" si="16"/>
        <v>P</v>
      </c>
      <c r="S84" s="157">
        <f t="shared" si="12"/>
        <v>17.98</v>
      </c>
      <c r="T84" s="157">
        <f t="shared" si="17"/>
        <v>56.75</v>
      </c>
      <c r="U84" s="157">
        <f>IF(M84&lt;&gt;0,IF(M84=SVS,0,IF(M84=SVSg,0,IF(M84=Stundenverrechnungssatz!G5053,0,IF(M84=Stundenverrechnungssatz!I5053,0,IF(M84=Stundenverrechnungssatz!K5053,0,IF(M84=Stundenverrechnungssatz!M5053,0,1)))))))</f>
        <v>0</v>
      </c>
      <c r="V84" s="20"/>
    </row>
    <row r="85" spans="1:22" s="38" customFormat="1" ht="15" customHeight="1" x14ac:dyDescent="0.2">
      <c r="A85" s="160">
        <v>79</v>
      </c>
      <c r="B85" s="161" t="s">
        <v>655</v>
      </c>
      <c r="C85" s="161" t="s">
        <v>209</v>
      </c>
      <c r="D85" s="161" t="s">
        <v>285</v>
      </c>
      <c r="E85" s="161" t="s">
        <v>555</v>
      </c>
      <c r="F85" s="161" t="s">
        <v>229</v>
      </c>
      <c r="G85" s="161" t="s">
        <v>221</v>
      </c>
      <c r="H85" s="162">
        <v>56.75</v>
      </c>
      <c r="I85" s="163" t="s">
        <v>214</v>
      </c>
      <c r="J85" s="158" t="s">
        <v>569</v>
      </c>
      <c r="K85" s="159"/>
      <c r="L85" s="153">
        <v>191.11</v>
      </c>
      <c r="M85" s="154">
        <f t="shared" si="13"/>
        <v>17.98</v>
      </c>
      <c r="N85" s="155" t="str">
        <f t="shared" si="14"/>
        <v/>
      </c>
      <c r="O85" s="156">
        <f t="shared" si="15"/>
        <v>10845.4925</v>
      </c>
      <c r="P85" s="156" t="e">
        <f t="shared" si="10"/>
        <v>#VALUE!</v>
      </c>
      <c r="Q85" s="156" t="e">
        <f t="shared" si="11"/>
        <v>#VALUE!</v>
      </c>
      <c r="R85" s="157" t="str">
        <f t="shared" si="16"/>
        <v>P</v>
      </c>
      <c r="S85" s="157">
        <f t="shared" si="12"/>
        <v>17.98</v>
      </c>
      <c r="T85" s="157">
        <f t="shared" si="17"/>
        <v>56.75</v>
      </c>
      <c r="U85" s="157">
        <f>IF(M85&lt;&gt;0,IF(M85=SVS,0,IF(M85=SVSg,0,IF(M85=Stundenverrechnungssatz!G5054,0,IF(M85=Stundenverrechnungssatz!I5054,0,IF(M85=Stundenverrechnungssatz!K5054,0,IF(M85=Stundenverrechnungssatz!M5054,0,1)))))))</f>
        <v>0</v>
      </c>
      <c r="V85" s="20"/>
    </row>
    <row r="86" spans="1:22" s="38" customFormat="1" ht="15" customHeight="1" x14ac:dyDescent="0.2">
      <c r="A86" s="160">
        <v>80</v>
      </c>
      <c r="B86" s="161" t="s">
        <v>655</v>
      </c>
      <c r="C86" s="161" t="s">
        <v>209</v>
      </c>
      <c r="D86" s="161" t="s">
        <v>285</v>
      </c>
      <c r="E86" s="161" t="s">
        <v>556</v>
      </c>
      <c r="F86" s="161" t="s">
        <v>260</v>
      </c>
      <c r="G86" s="161" t="s">
        <v>221</v>
      </c>
      <c r="H86" s="162">
        <v>64.39</v>
      </c>
      <c r="I86" s="163" t="s">
        <v>214</v>
      </c>
      <c r="J86" s="158" t="s">
        <v>37</v>
      </c>
      <c r="K86" s="159"/>
      <c r="L86" s="153">
        <v>191.11</v>
      </c>
      <c r="M86" s="154">
        <f t="shared" si="13"/>
        <v>17.98</v>
      </c>
      <c r="N86" s="155" t="str">
        <f t="shared" si="14"/>
        <v/>
      </c>
      <c r="O86" s="156">
        <f t="shared" si="15"/>
        <v>12305.572900000001</v>
      </c>
      <c r="P86" s="156" t="e">
        <f t="shared" si="10"/>
        <v>#VALUE!</v>
      </c>
      <c r="Q86" s="156" t="e">
        <f t="shared" si="11"/>
        <v>#VALUE!</v>
      </c>
      <c r="R86" s="157" t="str">
        <f t="shared" si="16"/>
        <v>G</v>
      </c>
      <c r="S86" s="157">
        <f t="shared" si="12"/>
        <v>17.98</v>
      </c>
      <c r="T86" s="157">
        <f t="shared" si="17"/>
        <v>64.39</v>
      </c>
      <c r="U86" s="157">
        <f>IF(M86&lt;&gt;0,IF(M86=SVS,0,IF(M86=SVSg,0,IF(M86=Stundenverrechnungssatz!G5055,0,IF(M86=Stundenverrechnungssatz!I5055,0,IF(M86=Stundenverrechnungssatz!K5055,0,IF(M86=Stundenverrechnungssatz!M5055,0,1)))))))</f>
        <v>0</v>
      </c>
      <c r="V86" s="20"/>
    </row>
    <row r="87" spans="1:22" s="38" customFormat="1" ht="15" customHeight="1" x14ac:dyDescent="0.2">
      <c r="A87" s="160">
        <v>81</v>
      </c>
      <c r="B87" s="161" t="s">
        <v>655</v>
      </c>
      <c r="C87" s="161" t="s">
        <v>209</v>
      </c>
      <c r="D87" s="161" t="s">
        <v>285</v>
      </c>
      <c r="E87" s="161" t="s">
        <v>557</v>
      </c>
      <c r="F87" s="161" t="s">
        <v>229</v>
      </c>
      <c r="G87" s="161" t="s">
        <v>221</v>
      </c>
      <c r="H87" s="162">
        <v>56.11</v>
      </c>
      <c r="I87" s="163" t="s">
        <v>214</v>
      </c>
      <c r="J87" s="158" t="s">
        <v>569</v>
      </c>
      <c r="K87" s="159"/>
      <c r="L87" s="153">
        <v>191.11</v>
      </c>
      <c r="M87" s="154">
        <f t="shared" si="13"/>
        <v>17.98</v>
      </c>
      <c r="N87" s="155" t="str">
        <f t="shared" si="14"/>
        <v/>
      </c>
      <c r="O87" s="156">
        <f t="shared" si="15"/>
        <v>10723.1821</v>
      </c>
      <c r="P87" s="156" t="e">
        <f t="shared" si="10"/>
        <v>#VALUE!</v>
      </c>
      <c r="Q87" s="156" t="e">
        <f t="shared" si="11"/>
        <v>#VALUE!</v>
      </c>
      <c r="R87" s="157" t="str">
        <f t="shared" si="16"/>
        <v>P</v>
      </c>
      <c r="S87" s="157">
        <f t="shared" si="12"/>
        <v>17.98</v>
      </c>
      <c r="T87" s="157">
        <f t="shared" si="17"/>
        <v>56.11</v>
      </c>
      <c r="U87" s="157">
        <f>IF(M87&lt;&gt;0,IF(M87=SVS,0,IF(M87=SVSg,0,IF(M87=Stundenverrechnungssatz!G5056,0,IF(M87=Stundenverrechnungssatz!I5056,0,IF(M87=Stundenverrechnungssatz!K5056,0,IF(M87=Stundenverrechnungssatz!M5056,0,1)))))))</f>
        <v>0</v>
      </c>
      <c r="V87" s="20"/>
    </row>
    <row r="88" spans="1:22" s="38" customFormat="1" ht="15" customHeight="1" x14ac:dyDescent="0.2">
      <c r="A88" s="160">
        <v>82</v>
      </c>
      <c r="B88" s="161" t="s">
        <v>655</v>
      </c>
      <c r="C88" s="161" t="s">
        <v>209</v>
      </c>
      <c r="D88" s="161" t="s">
        <v>285</v>
      </c>
      <c r="E88" s="161" t="s">
        <v>559</v>
      </c>
      <c r="F88" s="161" t="s">
        <v>260</v>
      </c>
      <c r="G88" s="161" t="s">
        <v>221</v>
      </c>
      <c r="H88" s="162">
        <v>31.01</v>
      </c>
      <c r="I88" s="163" t="s">
        <v>214</v>
      </c>
      <c r="J88" s="158" t="s">
        <v>37</v>
      </c>
      <c r="K88" s="159"/>
      <c r="L88" s="153">
        <v>191.11</v>
      </c>
      <c r="M88" s="154">
        <f t="shared" si="13"/>
        <v>17.98</v>
      </c>
      <c r="N88" s="155" t="str">
        <f t="shared" si="14"/>
        <v/>
      </c>
      <c r="O88" s="156">
        <f t="shared" si="15"/>
        <v>5926.321100000001</v>
      </c>
      <c r="P88" s="156" t="e">
        <f t="shared" si="10"/>
        <v>#VALUE!</v>
      </c>
      <c r="Q88" s="156" t="e">
        <f t="shared" si="11"/>
        <v>#VALUE!</v>
      </c>
      <c r="R88" s="157" t="str">
        <f t="shared" si="16"/>
        <v>G</v>
      </c>
      <c r="S88" s="157">
        <f t="shared" si="12"/>
        <v>17.98</v>
      </c>
      <c r="T88" s="157">
        <f t="shared" si="17"/>
        <v>31.01</v>
      </c>
      <c r="U88" s="157">
        <f>IF(M88&lt;&gt;0,IF(M88=SVS,0,IF(M88=SVSg,0,IF(M88=Stundenverrechnungssatz!G5057,0,IF(M88=Stundenverrechnungssatz!I5057,0,IF(M88=Stundenverrechnungssatz!K5057,0,IF(M88=Stundenverrechnungssatz!M5057,0,1)))))))</f>
        <v>0</v>
      </c>
      <c r="V88" s="20"/>
    </row>
    <row r="89" spans="1:22" s="38" customFormat="1" ht="15" customHeight="1" x14ac:dyDescent="0.2">
      <c r="A89" s="160">
        <v>83</v>
      </c>
      <c r="B89" s="161" t="s">
        <v>655</v>
      </c>
      <c r="C89" s="161" t="s">
        <v>209</v>
      </c>
      <c r="D89" s="161" t="s">
        <v>285</v>
      </c>
      <c r="E89" s="161" t="s">
        <v>560</v>
      </c>
      <c r="F89" s="161" t="s">
        <v>229</v>
      </c>
      <c r="G89" s="161" t="s">
        <v>221</v>
      </c>
      <c r="H89" s="162">
        <v>56.11</v>
      </c>
      <c r="I89" s="163" t="s">
        <v>214</v>
      </c>
      <c r="J89" s="158" t="s">
        <v>569</v>
      </c>
      <c r="K89" s="159"/>
      <c r="L89" s="153">
        <v>191.11</v>
      </c>
      <c r="M89" s="154">
        <f t="shared" si="13"/>
        <v>17.98</v>
      </c>
      <c r="N89" s="155" t="str">
        <f t="shared" si="14"/>
        <v/>
      </c>
      <c r="O89" s="156">
        <f t="shared" si="15"/>
        <v>10723.1821</v>
      </c>
      <c r="P89" s="156" t="e">
        <f t="shared" si="10"/>
        <v>#VALUE!</v>
      </c>
      <c r="Q89" s="156" t="e">
        <f t="shared" si="11"/>
        <v>#VALUE!</v>
      </c>
      <c r="R89" s="157" t="str">
        <f t="shared" si="16"/>
        <v>P</v>
      </c>
      <c r="S89" s="157">
        <f t="shared" si="12"/>
        <v>17.98</v>
      </c>
      <c r="T89" s="157">
        <f t="shared" si="17"/>
        <v>56.11</v>
      </c>
      <c r="U89" s="157">
        <f>IF(M89&lt;&gt;0,IF(M89=SVS,0,IF(M89=SVSg,0,IF(M89=Stundenverrechnungssatz!G5058,0,IF(M89=Stundenverrechnungssatz!I5058,0,IF(M89=Stundenverrechnungssatz!K5058,0,IF(M89=Stundenverrechnungssatz!M5058,0,1)))))))</f>
        <v>0</v>
      </c>
      <c r="V89" s="20"/>
    </row>
    <row r="90" spans="1:22" s="38" customFormat="1" ht="15" customHeight="1" x14ac:dyDescent="0.2">
      <c r="A90" s="160">
        <v>84</v>
      </c>
      <c r="B90" s="161" t="s">
        <v>655</v>
      </c>
      <c r="C90" s="161" t="s">
        <v>209</v>
      </c>
      <c r="D90" s="161" t="s">
        <v>285</v>
      </c>
      <c r="E90" s="161" t="s">
        <v>561</v>
      </c>
      <c r="F90" s="161" t="s">
        <v>346</v>
      </c>
      <c r="G90" s="161" t="s">
        <v>213</v>
      </c>
      <c r="H90" s="162">
        <v>15.56</v>
      </c>
      <c r="I90" s="163"/>
      <c r="J90" s="158" t="s">
        <v>66</v>
      </c>
      <c r="K90" s="159"/>
      <c r="L90" s="153">
        <v>1</v>
      </c>
      <c r="M90" s="154">
        <f t="shared" si="13"/>
        <v>17.98</v>
      </c>
      <c r="N90" s="155" t="str">
        <f t="shared" si="14"/>
        <v/>
      </c>
      <c r="O90" s="156">
        <f t="shared" si="15"/>
        <v>15.56</v>
      </c>
      <c r="P90" s="156" t="e">
        <f t="shared" si="10"/>
        <v>#VALUE!</v>
      </c>
      <c r="Q90" s="156" t="e">
        <f t="shared" si="11"/>
        <v>#VALUE!</v>
      </c>
      <c r="R90" s="157" t="str">
        <f t="shared" si="16"/>
        <v>T</v>
      </c>
      <c r="S90" s="157">
        <f t="shared" si="12"/>
        <v>17.98</v>
      </c>
      <c r="T90" s="157">
        <f t="shared" si="17"/>
        <v>0</v>
      </c>
      <c r="U90" s="157">
        <f>IF(M90&lt;&gt;0,IF(M90=SVS,0,IF(M90=SVSg,0,IF(M90=Stundenverrechnungssatz!G5059,0,IF(M90=Stundenverrechnungssatz!I5059,0,IF(M90=Stundenverrechnungssatz!K5059,0,IF(M90=Stundenverrechnungssatz!M5059,0,1)))))))</f>
        <v>0</v>
      </c>
      <c r="V90" s="20"/>
    </row>
    <row r="91" spans="1:22" s="38" customFormat="1" ht="15" customHeight="1" x14ac:dyDescent="0.2">
      <c r="A91" s="160">
        <v>85</v>
      </c>
      <c r="B91" s="161" t="s">
        <v>655</v>
      </c>
      <c r="C91" s="161" t="s">
        <v>209</v>
      </c>
      <c r="D91" s="161" t="s">
        <v>285</v>
      </c>
      <c r="E91" s="161" t="s">
        <v>562</v>
      </c>
      <c r="F91" s="161" t="s">
        <v>616</v>
      </c>
      <c r="G91" s="161" t="s">
        <v>221</v>
      </c>
      <c r="H91" s="162">
        <v>12.43</v>
      </c>
      <c r="I91" s="163"/>
      <c r="J91" s="158" t="s">
        <v>101</v>
      </c>
      <c r="K91" s="159"/>
      <c r="L91" s="153">
        <v>191.11</v>
      </c>
      <c r="M91" s="154">
        <f t="shared" si="13"/>
        <v>17.98</v>
      </c>
      <c r="N91" s="155" t="str">
        <f t="shared" si="14"/>
        <v/>
      </c>
      <c r="O91" s="156">
        <f t="shared" si="15"/>
        <v>2375.4973</v>
      </c>
      <c r="P91" s="156" t="e">
        <f t="shared" si="10"/>
        <v>#VALUE!</v>
      </c>
      <c r="Q91" s="156" t="e">
        <f t="shared" si="11"/>
        <v>#VALUE!</v>
      </c>
      <c r="R91" s="157" t="str">
        <f t="shared" si="16"/>
        <v>O</v>
      </c>
      <c r="S91" s="157">
        <f t="shared" si="12"/>
        <v>17.98</v>
      </c>
      <c r="T91" s="157">
        <f t="shared" si="17"/>
        <v>0</v>
      </c>
      <c r="U91" s="157">
        <f>IF(M91&lt;&gt;0,IF(M91=SVS,0,IF(M91=SVSg,0,IF(M91=Stundenverrechnungssatz!G5060,0,IF(M91=Stundenverrechnungssatz!I5060,0,IF(M91=Stundenverrechnungssatz!K5060,0,IF(M91=Stundenverrechnungssatz!M5060,0,1)))))))</f>
        <v>0</v>
      </c>
      <c r="V91" s="20"/>
    </row>
    <row r="92" spans="1:22" s="38" customFormat="1" ht="15" customHeight="1" x14ac:dyDescent="0.2">
      <c r="A92" s="160">
        <v>86</v>
      </c>
      <c r="B92" s="161" t="s">
        <v>655</v>
      </c>
      <c r="C92" s="161" t="s">
        <v>209</v>
      </c>
      <c r="D92" s="161" t="s">
        <v>285</v>
      </c>
      <c r="E92" s="161" t="s">
        <v>308</v>
      </c>
      <c r="F92" s="161" t="s">
        <v>264</v>
      </c>
      <c r="G92" s="161" t="s">
        <v>221</v>
      </c>
      <c r="H92" s="162">
        <v>8.86</v>
      </c>
      <c r="I92" s="163"/>
      <c r="J92" s="158" t="s">
        <v>64</v>
      </c>
      <c r="K92" s="159"/>
      <c r="L92" s="153">
        <v>9</v>
      </c>
      <c r="M92" s="154">
        <f t="shared" si="13"/>
        <v>17.98</v>
      </c>
      <c r="N92" s="155" t="str">
        <f t="shared" si="14"/>
        <v/>
      </c>
      <c r="O92" s="156">
        <f t="shared" si="15"/>
        <v>79.739999999999995</v>
      </c>
      <c r="P92" s="156" t="e">
        <f t="shared" si="10"/>
        <v>#VALUE!</v>
      </c>
      <c r="Q92" s="156" t="e">
        <f t="shared" si="11"/>
        <v>#VALUE!</v>
      </c>
      <c r="R92" s="157" t="str">
        <f t="shared" si="16"/>
        <v>T</v>
      </c>
      <c r="S92" s="157">
        <f t="shared" si="12"/>
        <v>17.98</v>
      </c>
      <c r="T92" s="157">
        <f t="shared" si="17"/>
        <v>0</v>
      </c>
      <c r="U92" s="157">
        <f>IF(M92&lt;&gt;0,IF(M92=SVS,0,IF(M92=SVSg,0,IF(M92=Stundenverrechnungssatz!G5061,0,IF(M92=Stundenverrechnungssatz!I5061,0,IF(M92=Stundenverrechnungssatz!K5061,0,IF(M92=Stundenverrechnungssatz!M5061,0,1)))))))</f>
        <v>0</v>
      </c>
      <c r="V92" s="20"/>
    </row>
    <row r="93" spans="1:22" s="38" customFormat="1" ht="15" customHeight="1" x14ac:dyDescent="0.2">
      <c r="A93" s="160">
        <v>87</v>
      </c>
      <c r="B93" s="161" t="s">
        <v>655</v>
      </c>
      <c r="C93" s="161" t="s">
        <v>209</v>
      </c>
      <c r="D93" s="161" t="s">
        <v>285</v>
      </c>
      <c r="E93" s="161" t="s">
        <v>511</v>
      </c>
      <c r="F93" s="161" t="s">
        <v>234</v>
      </c>
      <c r="G93" s="161" t="s">
        <v>221</v>
      </c>
      <c r="H93" s="162">
        <v>2.9</v>
      </c>
      <c r="I93" s="163" t="s">
        <v>676</v>
      </c>
      <c r="J93" s="158" t="s">
        <v>52</v>
      </c>
      <c r="K93" s="159"/>
      <c r="L93" s="153">
        <v>191.11</v>
      </c>
      <c r="M93" s="154">
        <f t="shared" si="13"/>
        <v>17.98</v>
      </c>
      <c r="N93" s="155" t="str">
        <f t="shared" si="14"/>
        <v/>
      </c>
      <c r="O93" s="156">
        <f t="shared" si="15"/>
        <v>554.21900000000005</v>
      </c>
      <c r="P93" s="156" t="e">
        <f t="shared" si="10"/>
        <v>#VALUE!</v>
      </c>
      <c r="Q93" s="156" t="e">
        <f t="shared" si="11"/>
        <v>#VALUE!</v>
      </c>
      <c r="R93" s="157" t="str">
        <f t="shared" si="16"/>
        <v>E</v>
      </c>
      <c r="S93" s="157">
        <f t="shared" si="12"/>
        <v>17.98</v>
      </c>
      <c r="T93" s="157">
        <f t="shared" si="17"/>
        <v>0</v>
      </c>
      <c r="U93" s="157">
        <f>IF(M93&lt;&gt;0,IF(M93=SVS,0,IF(M93=SVSg,0,IF(M93=Stundenverrechnungssatz!G5062,0,IF(M93=Stundenverrechnungssatz!I5062,0,IF(M93=Stundenverrechnungssatz!K5062,0,IF(M93=Stundenverrechnungssatz!M5062,0,1)))))))</f>
        <v>0</v>
      </c>
      <c r="V93" s="20"/>
    </row>
    <row r="94" spans="1:22" s="38" customFormat="1" ht="15" customHeight="1" x14ac:dyDescent="0.2">
      <c r="A94" s="160">
        <v>88</v>
      </c>
      <c r="B94" s="161" t="s">
        <v>655</v>
      </c>
      <c r="C94" s="161" t="s">
        <v>209</v>
      </c>
      <c r="D94" s="161" t="s">
        <v>285</v>
      </c>
      <c r="E94" s="161" t="s">
        <v>382</v>
      </c>
      <c r="F94" s="161" t="s">
        <v>212</v>
      </c>
      <c r="G94" s="161" t="s">
        <v>221</v>
      </c>
      <c r="H94" s="162">
        <v>115.39</v>
      </c>
      <c r="I94" s="163" t="s">
        <v>214</v>
      </c>
      <c r="J94" s="158" t="s">
        <v>36</v>
      </c>
      <c r="K94" s="159"/>
      <c r="L94" s="153">
        <v>191.11</v>
      </c>
      <c r="M94" s="154">
        <f t="shared" si="13"/>
        <v>17.98</v>
      </c>
      <c r="N94" s="155" t="str">
        <f t="shared" si="14"/>
        <v/>
      </c>
      <c r="O94" s="156">
        <f t="shared" si="15"/>
        <v>22052.182900000003</v>
      </c>
      <c r="P94" s="156" t="e">
        <f t="shared" si="10"/>
        <v>#VALUE!</v>
      </c>
      <c r="Q94" s="156" t="e">
        <f t="shared" si="11"/>
        <v>#VALUE!</v>
      </c>
      <c r="R94" s="157" t="str">
        <f t="shared" si="16"/>
        <v>F</v>
      </c>
      <c r="S94" s="157">
        <f t="shared" si="12"/>
        <v>17.98</v>
      </c>
      <c r="T94" s="157">
        <f t="shared" si="17"/>
        <v>115.39</v>
      </c>
      <c r="U94" s="157">
        <f>IF(M94&lt;&gt;0,IF(M94=SVS,0,IF(M94=SVSg,0,IF(M94=Stundenverrechnungssatz!G5063,0,IF(M94=Stundenverrechnungssatz!I5063,0,IF(M94=Stundenverrechnungssatz!K5063,0,IF(M94=Stundenverrechnungssatz!M5063,0,1)))))))</f>
        <v>0</v>
      </c>
      <c r="V94" s="20"/>
    </row>
    <row r="95" spans="1:22" s="38" customFormat="1" ht="15" customHeight="1" x14ac:dyDescent="0.2">
      <c r="A95" s="160">
        <v>89</v>
      </c>
      <c r="B95" s="161" t="s">
        <v>655</v>
      </c>
      <c r="C95" s="161" t="s">
        <v>209</v>
      </c>
      <c r="D95" s="161" t="s">
        <v>285</v>
      </c>
      <c r="E95" s="161" t="s">
        <v>574</v>
      </c>
      <c r="F95" s="161" t="s">
        <v>212</v>
      </c>
      <c r="G95" s="161" t="s">
        <v>213</v>
      </c>
      <c r="H95" s="162">
        <v>127.38</v>
      </c>
      <c r="I95" s="163" t="s">
        <v>214</v>
      </c>
      <c r="J95" s="158" t="s">
        <v>36</v>
      </c>
      <c r="K95" s="159"/>
      <c r="L95" s="153">
        <v>191.11</v>
      </c>
      <c r="M95" s="154">
        <f t="shared" si="13"/>
        <v>17.98</v>
      </c>
      <c r="N95" s="155" t="str">
        <f t="shared" si="14"/>
        <v/>
      </c>
      <c r="O95" s="156">
        <f t="shared" si="15"/>
        <v>24343.591800000002</v>
      </c>
      <c r="P95" s="156" t="e">
        <f t="shared" si="10"/>
        <v>#VALUE!</v>
      </c>
      <c r="Q95" s="156" t="e">
        <f t="shared" si="11"/>
        <v>#VALUE!</v>
      </c>
      <c r="R95" s="157" t="str">
        <f t="shared" si="16"/>
        <v>F</v>
      </c>
      <c r="S95" s="157">
        <f t="shared" si="12"/>
        <v>17.98</v>
      </c>
      <c r="T95" s="157">
        <f t="shared" si="17"/>
        <v>127.38</v>
      </c>
      <c r="U95" s="157">
        <f>IF(M95&lt;&gt;0,IF(M95=SVS,0,IF(M95=SVSg,0,IF(M95=Stundenverrechnungssatz!G5064,0,IF(M95=Stundenverrechnungssatz!I5064,0,IF(M95=Stundenverrechnungssatz!K5064,0,IF(M95=Stundenverrechnungssatz!M5064,0,1)))))))</f>
        <v>0</v>
      </c>
      <c r="V95" s="20"/>
    </row>
    <row r="96" spans="1:22" s="38" customFormat="1" ht="15" customHeight="1" x14ac:dyDescent="0.2">
      <c r="A96" s="160">
        <v>90</v>
      </c>
      <c r="B96" s="161" t="s">
        <v>655</v>
      </c>
      <c r="C96" s="161" t="s">
        <v>209</v>
      </c>
      <c r="D96" s="161" t="s">
        <v>285</v>
      </c>
      <c r="E96" s="161" t="s">
        <v>384</v>
      </c>
      <c r="F96" s="161" t="s">
        <v>212</v>
      </c>
      <c r="G96" s="161" t="s">
        <v>221</v>
      </c>
      <c r="H96" s="162">
        <v>23.83</v>
      </c>
      <c r="I96" s="163" t="s">
        <v>214</v>
      </c>
      <c r="J96" s="158" t="s">
        <v>36</v>
      </c>
      <c r="K96" s="159"/>
      <c r="L96" s="153">
        <v>191.11</v>
      </c>
      <c r="M96" s="154">
        <f t="shared" si="13"/>
        <v>17.98</v>
      </c>
      <c r="N96" s="155" t="str">
        <f t="shared" si="14"/>
        <v/>
      </c>
      <c r="O96" s="156">
        <f t="shared" si="15"/>
        <v>4554.1513000000004</v>
      </c>
      <c r="P96" s="156" t="e">
        <f t="shared" si="10"/>
        <v>#VALUE!</v>
      </c>
      <c r="Q96" s="156" t="e">
        <f t="shared" si="11"/>
        <v>#VALUE!</v>
      </c>
      <c r="R96" s="157" t="str">
        <f t="shared" si="16"/>
        <v>F</v>
      </c>
      <c r="S96" s="157">
        <f t="shared" si="12"/>
        <v>17.98</v>
      </c>
      <c r="T96" s="157">
        <f t="shared" si="17"/>
        <v>23.83</v>
      </c>
      <c r="U96" s="157">
        <f>IF(M96&lt;&gt;0,IF(M96=SVS,0,IF(M96=SVSg,0,IF(M96=Stundenverrechnungssatz!G5065,0,IF(M96=Stundenverrechnungssatz!I5065,0,IF(M96=Stundenverrechnungssatz!K5065,0,IF(M96=Stundenverrechnungssatz!M5065,0,1)))))))</f>
        <v>0</v>
      </c>
      <c r="V96" s="20"/>
    </row>
    <row r="97" spans="1:22" s="38" customFormat="1" ht="15" customHeight="1" x14ac:dyDescent="0.2">
      <c r="A97" s="160">
        <v>91</v>
      </c>
      <c r="B97" s="161" t="s">
        <v>655</v>
      </c>
      <c r="C97" s="161" t="s">
        <v>209</v>
      </c>
      <c r="D97" s="161" t="s">
        <v>285</v>
      </c>
      <c r="E97" s="161" t="s">
        <v>385</v>
      </c>
      <c r="F97" s="161" t="s">
        <v>212</v>
      </c>
      <c r="G97" s="161" t="s">
        <v>333</v>
      </c>
      <c r="H97" s="162">
        <v>59.21</v>
      </c>
      <c r="I97" s="163" t="s">
        <v>214</v>
      </c>
      <c r="J97" s="158" t="s">
        <v>36</v>
      </c>
      <c r="K97" s="159"/>
      <c r="L97" s="153">
        <v>191.11</v>
      </c>
      <c r="M97" s="154">
        <f t="shared" si="13"/>
        <v>17.98</v>
      </c>
      <c r="N97" s="155" t="str">
        <f t="shared" si="14"/>
        <v/>
      </c>
      <c r="O97" s="156">
        <f t="shared" si="15"/>
        <v>11315.623100000001</v>
      </c>
      <c r="P97" s="156" t="e">
        <f t="shared" si="10"/>
        <v>#VALUE!</v>
      </c>
      <c r="Q97" s="156" t="e">
        <f t="shared" si="11"/>
        <v>#VALUE!</v>
      </c>
      <c r="R97" s="157" t="str">
        <f t="shared" si="16"/>
        <v>F</v>
      </c>
      <c r="S97" s="157">
        <f t="shared" si="12"/>
        <v>17.98</v>
      </c>
      <c r="T97" s="157">
        <f t="shared" si="17"/>
        <v>59.21</v>
      </c>
      <c r="U97" s="157">
        <f>IF(M97&lt;&gt;0,IF(M97=SVS,0,IF(M97=SVSg,0,IF(M97=Stundenverrechnungssatz!G5066,0,IF(M97=Stundenverrechnungssatz!I5066,0,IF(M97=Stundenverrechnungssatz!K5066,0,IF(M97=Stundenverrechnungssatz!M5066,0,1)))))))</f>
        <v>0</v>
      </c>
      <c r="V97" s="20"/>
    </row>
    <row r="98" spans="1:22" s="38" customFormat="1" ht="15" customHeight="1" x14ac:dyDescent="0.2">
      <c r="A98" s="160">
        <v>92</v>
      </c>
      <c r="B98" s="161" t="s">
        <v>655</v>
      </c>
      <c r="C98" s="161" t="s">
        <v>209</v>
      </c>
      <c r="D98" s="161" t="s">
        <v>285</v>
      </c>
      <c r="E98" s="161" t="s">
        <v>386</v>
      </c>
      <c r="F98" s="161" t="s">
        <v>212</v>
      </c>
      <c r="G98" s="161" t="s">
        <v>221</v>
      </c>
      <c r="H98" s="162">
        <v>127.39</v>
      </c>
      <c r="I98" s="163" t="s">
        <v>214</v>
      </c>
      <c r="J98" s="158" t="s">
        <v>36</v>
      </c>
      <c r="K98" s="159"/>
      <c r="L98" s="153">
        <v>191.11</v>
      </c>
      <c r="M98" s="154">
        <f t="shared" si="13"/>
        <v>17.98</v>
      </c>
      <c r="N98" s="155" t="str">
        <f t="shared" si="14"/>
        <v/>
      </c>
      <c r="O98" s="156">
        <f t="shared" si="15"/>
        <v>24345.502900000003</v>
      </c>
      <c r="P98" s="156" t="e">
        <f t="shared" si="10"/>
        <v>#VALUE!</v>
      </c>
      <c r="Q98" s="156" t="e">
        <f t="shared" si="11"/>
        <v>#VALUE!</v>
      </c>
      <c r="R98" s="157" t="str">
        <f t="shared" si="16"/>
        <v>F</v>
      </c>
      <c r="S98" s="157">
        <f t="shared" si="12"/>
        <v>17.98</v>
      </c>
      <c r="T98" s="157">
        <f t="shared" si="17"/>
        <v>127.39</v>
      </c>
      <c r="U98" s="157">
        <f>IF(M98&lt;&gt;0,IF(M98=SVS,0,IF(M98=SVSg,0,IF(M98=Stundenverrechnungssatz!G5067,0,IF(M98=Stundenverrechnungssatz!I5067,0,IF(M98=Stundenverrechnungssatz!K5067,0,IF(M98=Stundenverrechnungssatz!M5067,0,1)))))))</f>
        <v>0</v>
      </c>
      <c r="V98" s="20"/>
    </row>
    <row r="99" spans="1:22" s="38" customFormat="1" ht="15" customHeight="1" x14ac:dyDescent="0.2">
      <c r="A99" s="160">
        <v>93</v>
      </c>
      <c r="B99" s="161" t="s">
        <v>655</v>
      </c>
      <c r="C99" s="161" t="s">
        <v>209</v>
      </c>
      <c r="D99" s="161" t="s">
        <v>285</v>
      </c>
      <c r="E99" s="161" t="s">
        <v>388</v>
      </c>
      <c r="F99" s="161" t="s">
        <v>242</v>
      </c>
      <c r="G99" s="161" t="s">
        <v>221</v>
      </c>
      <c r="H99" s="162">
        <v>245.78</v>
      </c>
      <c r="I99" s="163" t="s">
        <v>214</v>
      </c>
      <c r="J99" s="158" t="s">
        <v>59</v>
      </c>
      <c r="K99" s="159"/>
      <c r="L99" s="153">
        <v>96.05</v>
      </c>
      <c r="M99" s="154">
        <f t="shared" si="13"/>
        <v>17.98</v>
      </c>
      <c r="N99" s="155" t="str">
        <f t="shared" si="14"/>
        <v/>
      </c>
      <c r="O99" s="156">
        <f t="shared" si="15"/>
        <v>23607.168999999998</v>
      </c>
      <c r="P99" s="156" t="e">
        <f t="shared" si="10"/>
        <v>#VALUE!</v>
      </c>
      <c r="Q99" s="156" t="e">
        <f t="shared" si="11"/>
        <v>#VALUE!</v>
      </c>
      <c r="R99" s="157" t="str">
        <f t="shared" si="16"/>
        <v>H</v>
      </c>
      <c r="S99" s="157">
        <f t="shared" si="12"/>
        <v>17.98</v>
      </c>
      <c r="T99" s="157">
        <f t="shared" si="17"/>
        <v>245.78</v>
      </c>
      <c r="U99" s="157">
        <f>IF(M99&lt;&gt;0,IF(M99=SVS,0,IF(M99=SVSg,0,IF(M99=Stundenverrechnungssatz!G5068,0,IF(M99=Stundenverrechnungssatz!I5068,0,IF(M99=Stundenverrechnungssatz!K5068,0,IF(M99=Stundenverrechnungssatz!M5068,0,1)))))))</f>
        <v>0</v>
      </c>
      <c r="V99" s="20"/>
    </row>
    <row r="100" spans="1:22" s="38" customFormat="1" ht="15" customHeight="1" x14ac:dyDescent="0.2">
      <c r="A100" s="160">
        <v>94</v>
      </c>
      <c r="B100" s="161" t="s">
        <v>655</v>
      </c>
      <c r="C100" s="161" t="s">
        <v>209</v>
      </c>
      <c r="D100" s="161" t="s">
        <v>285</v>
      </c>
      <c r="E100" s="161" t="s">
        <v>390</v>
      </c>
      <c r="F100" s="161" t="s">
        <v>212</v>
      </c>
      <c r="G100" s="161" t="s">
        <v>221</v>
      </c>
      <c r="H100" s="162">
        <v>16.829999999999998</v>
      </c>
      <c r="I100" s="163" t="s">
        <v>214</v>
      </c>
      <c r="J100" s="158" t="s">
        <v>36</v>
      </c>
      <c r="K100" s="159"/>
      <c r="L100" s="153">
        <v>191.11</v>
      </c>
      <c r="M100" s="154">
        <f t="shared" si="13"/>
        <v>17.98</v>
      </c>
      <c r="N100" s="155" t="str">
        <f t="shared" si="14"/>
        <v/>
      </c>
      <c r="O100" s="156">
        <f t="shared" si="15"/>
        <v>3216.3813</v>
      </c>
      <c r="P100" s="156" t="e">
        <f t="shared" si="10"/>
        <v>#VALUE!</v>
      </c>
      <c r="Q100" s="156" t="e">
        <f t="shared" si="11"/>
        <v>#VALUE!</v>
      </c>
      <c r="R100" s="157" t="str">
        <f t="shared" si="16"/>
        <v>F</v>
      </c>
      <c r="S100" s="157">
        <f t="shared" si="12"/>
        <v>17.98</v>
      </c>
      <c r="T100" s="157">
        <f t="shared" si="17"/>
        <v>16.829999999999998</v>
      </c>
      <c r="U100" s="157">
        <f>IF(M100&lt;&gt;0,IF(M100=SVS,0,IF(M100=SVSg,0,IF(M100=Stundenverrechnungssatz!G5069,0,IF(M100=Stundenverrechnungssatz!I5069,0,IF(M100=Stundenverrechnungssatz!K5069,0,IF(M100=Stundenverrechnungssatz!M5069,0,1)))))))</f>
        <v>0</v>
      </c>
      <c r="V100" s="20"/>
    </row>
    <row r="101" spans="1:22" s="38" customFormat="1" ht="15" customHeight="1" x14ac:dyDescent="0.2">
      <c r="A101" s="160">
        <v>95</v>
      </c>
      <c r="B101" s="161" t="s">
        <v>655</v>
      </c>
      <c r="C101" s="161" t="s">
        <v>209</v>
      </c>
      <c r="D101" s="161" t="s">
        <v>285</v>
      </c>
      <c r="E101" s="161" t="s">
        <v>391</v>
      </c>
      <c r="F101" s="161" t="s">
        <v>212</v>
      </c>
      <c r="G101" s="161" t="s">
        <v>213</v>
      </c>
      <c r="H101" s="162">
        <v>31.44</v>
      </c>
      <c r="I101" s="163" t="s">
        <v>214</v>
      </c>
      <c r="J101" s="158" t="s">
        <v>36</v>
      </c>
      <c r="K101" s="159"/>
      <c r="L101" s="153">
        <v>191.11</v>
      </c>
      <c r="M101" s="154">
        <f t="shared" si="13"/>
        <v>17.98</v>
      </c>
      <c r="N101" s="155" t="str">
        <f t="shared" si="14"/>
        <v/>
      </c>
      <c r="O101" s="156">
        <f t="shared" si="15"/>
        <v>6008.4984000000004</v>
      </c>
      <c r="P101" s="156" t="e">
        <f t="shared" si="10"/>
        <v>#VALUE!</v>
      </c>
      <c r="Q101" s="156" t="e">
        <f t="shared" si="11"/>
        <v>#VALUE!</v>
      </c>
      <c r="R101" s="157" t="str">
        <f t="shared" si="16"/>
        <v>F</v>
      </c>
      <c r="S101" s="157">
        <f t="shared" si="12"/>
        <v>17.98</v>
      </c>
      <c r="T101" s="157">
        <f t="shared" si="17"/>
        <v>31.44</v>
      </c>
      <c r="U101" s="157">
        <f>IF(M101&lt;&gt;0,IF(M101=SVS,0,IF(M101=SVSg,0,IF(M101=Stundenverrechnungssatz!G5070,0,IF(M101=Stundenverrechnungssatz!I5070,0,IF(M101=Stundenverrechnungssatz!K5070,0,IF(M101=Stundenverrechnungssatz!M5070,0,1)))))))</f>
        <v>0</v>
      </c>
      <c r="V101" s="20"/>
    </row>
    <row r="102" spans="1:22" s="38" customFormat="1" ht="15" customHeight="1" x14ac:dyDescent="0.2">
      <c r="A102" s="160">
        <v>96</v>
      </c>
      <c r="B102" s="161" t="s">
        <v>655</v>
      </c>
      <c r="C102" s="161" t="s">
        <v>209</v>
      </c>
      <c r="D102" s="161" t="s">
        <v>285</v>
      </c>
      <c r="E102" s="161" t="s">
        <v>392</v>
      </c>
      <c r="F102" s="161" t="s">
        <v>212</v>
      </c>
      <c r="G102" s="161" t="s">
        <v>213</v>
      </c>
      <c r="H102" s="162">
        <v>55.5</v>
      </c>
      <c r="I102" s="163" t="s">
        <v>214</v>
      </c>
      <c r="J102" s="158" t="s">
        <v>36</v>
      </c>
      <c r="K102" s="159"/>
      <c r="L102" s="153">
        <v>191.11</v>
      </c>
      <c r="M102" s="154">
        <f t="shared" si="13"/>
        <v>17.98</v>
      </c>
      <c r="N102" s="155" t="str">
        <f t="shared" si="14"/>
        <v/>
      </c>
      <c r="O102" s="156">
        <f t="shared" si="15"/>
        <v>10606.605000000001</v>
      </c>
      <c r="P102" s="156" t="e">
        <f t="shared" si="10"/>
        <v>#VALUE!</v>
      </c>
      <c r="Q102" s="156" t="e">
        <f t="shared" si="11"/>
        <v>#VALUE!</v>
      </c>
      <c r="R102" s="157" t="str">
        <f t="shared" si="16"/>
        <v>F</v>
      </c>
      <c r="S102" s="157">
        <f t="shared" si="12"/>
        <v>17.98</v>
      </c>
      <c r="T102" s="157">
        <f t="shared" si="17"/>
        <v>55.5</v>
      </c>
      <c r="U102" s="157">
        <f>IF(M102&lt;&gt;0,IF(M102=SVS,0,IF(M102=SVSg,0,IF(M102=Stundenverrechnungssatz!G5071,0,IF(M102=Stundenverrechnungssatz!I5071,0,IF(M102=Stundenverrechnungssatz!K5071,0,IF(M102=Stundenverrechnungssatz!M5071,0,1)))))))</f>
        <v>0</v>
      </c>
      <c r="V102" s="20"/>
    </row>
    <row r="103" spans="1:22" s="38" customFormat="1" ht="15" customHeight="1" x14ac:dyDescent="0.2">
      <c r="A103" s="160">
        <v>97</v>
      </c>
      <c r="B103" s="161" t="s">
        <v>655</v>
      </c>
      <c r="C103" s="161" t="s">
        <v>209</v>
      </c>
      <c r="D103" s="161" t="s">
        <v>285</v>
      </c>
      <c r="E103" s="161" t="s">
        <v>393</v>
      </c>
      <c r="F103" s="161" t="s">
        <v>212</v>
      </c>
      <c r="G103" s="161" t="s">
        <v>221</v>
      </c>
      <c r="H103" s="162">
        <v>9.11</v>
      </c>
      <c r="I103" s="163" t="s">
        <v>214</v>
      </c>
      <c r="J103" s="158" t="s">
        <v>36</v>
      </c>
      <c r="K103" s="159"/>
      <c r="L103" s="153">
        <v>191.11</v>
      </c>
      <c r="M103" s="154">
        <f t="shared" si="13"/>
        <v>17.98</v>
      </c>
      <c r="N103" s="155" t="str">
        <f t="shared" si="14"/>
        <v/>
      </c>
      <c r="O103" s="156">
        <f t="shared" si="15"/>
        <v>1741.0120999999999</v>
      </c>
      <c r="P103" s="156" t="e">
        <f t="shared" si="10"/>
        <v>#VALUE!</v>
      </c>
      <c r="Q103" s="156" t="e">
        <f t="shared" si="11"/>
        <v>#VALUE!</v>
      </c>
      <c r="R103" s="157" t="str">
        <f t="shared" ref="R103:R125" si="18">LEFT(J103,1)</f>
        <v>F</v>
      </c>
      <c r="S103" s="157">
        <f t="shared" si="12"/>
        <v>17.98</v>
      </c>
      <c r="T103" s="157">
        <f t="shared" ref="T103:T125" si="19">IF(I103="x",H103,0)</f>
        <v>9.11</v>
      </c>
      <c r="U103" s="157">
        <f>IF(M103&lt;&gt;0,IF(M103=SVS,0,IF(M103=SVSg,0,IF(M103=Stundenverrechnungssatz!G5072,0,IF(M103=Stundenverrechnungssatz!I5072,0,IF(M103=Stundenverrechnungssatz!K5072,0,IF(M103=Stundenverrechnungssatz!M5072,0,1)))))))</f>
        <v>0</v>
      </c>
      <c r="V103" s="20"/>
    </row>
    <row r="104" spans="1:22" s="38" customFormat="1" ht="15" customHeight="1" x14ac:dyDescent="0.2">
      <c r="A104" s="160">
        <v>98</v>
      </c>
      <c r="B104" s="161" t="s">
        <v>655</v>
      </c>
      <c r="C104" s="161" t="s">
        <v>209</v>
      </c>
      <c r="D104" s="161" t="s">
        <v>285</v>
      </c>
      <c r="E104" s="161" t="s">
        <v>677</v>
      </c>
      <c r="F104" s="161" t="s">
        <v>239</v>
      </c>
      <c r="G104" s="161" t="s">
        <v>217</v>
      </c>
      <c r="H104" s="162">
        <v>10.18</v>
      </c>
      <c r="I104" s="163"/>
      <c r="J104" s="158" t="s">
        <v>34</v>
      </c>
      <c r="K104" s="159"/>
      <c r="L104" s="153">
        <v>191.11</v>
      </c>
      <c r="M104" s="154">
        <f t="shared" si="13"/>
        <v>17.98</v>
      </c>
      <c r="N104" s="155" t="str">
        <f t="shared" si="14"/>
        <v/>
      </c>
      <c r="O104" s="156">
        <f t="shared" si="15"/>
        <v>1945.4998000000001</v>
      </c>
      <c r="P104" s="156" t="e">
        <f t="shared" si="10"/>
        <v>#VALUE!</v>
      </c>
      <c r="Q104" s="156" t="e">
        <f t="shared" si="11"/>
        <v>#VALUE!</v>
      </c>
      <c r="R104" s="157" t="str">
        <f t="shared" si="18"/>
        <v>C</v>
      </c>
      <c r="S104" s="157">
        <f t="shared" si="12"/>
        <v>17.98</v>
      </c>
      <c r="T104" s="157">
        <f t="shared" si="19"/>
        <v>0</v>
      </c>
      <c r="U104" s="157">
        <f>IF(M104&lt;&gt;0,IF(M104=SVS,0,IF(M104=SVSg,0,IF(M104=Stundenverrechnungssatz!G5073,0,IF(M104=Stundenverrechnungssatz!I5073,0,IF(M104=Stundenverrechnungssatz!K5073,0,IF(M104=Stundenverrechnungssatz!M5073,0,1)))))))</f>
        <v>0</v>
      </c>
      <c r="V104" s="20"/>
    </row>
    <row r="105" spans="1:22" s="38" customFormat="1" ht="15" customHeight="1" x14ac:dyDescent="0.2">
      <c r="A105" s="160">
        <v>99</v>
      </c>
      <c r="B105" s="161" t="s">
        <v>655</v>
      </c>
      <c r="C105" s="161" t="s">
        <v>209</v>
      </c>
      <c r="D105" s="161" t="s">
        <v>285</v>
      </c>
      <c r="E105" s="161" t="s">
        <v>678</v>
      </c>
      <c r="F105" s="161" t="s">
        <v>258</v>
      </c>
      <c r="G105" s="161" t="s">
        <v>217</v>
      </c>
      <c r="H105" s="162">
        <v>19.420000000000002</v>
      </c>
      <c r="I105" s="163"/>
      <c r="J105" s="158" t="s">
        <v>34</v>
      </c>
      <c r="K105" s="159"/>
      <c r="L105" s="153">
        <v>191.11</v>
      </c>
      <c r="M105" s="154">
        <f t="shared" si="13"/>
        <v>17.98</v>
      </c>
      <c r="N105" s="155" t="str">
        <f t="shared" si="14"/>
        <v/>
      </c>
      <c r="O105" s="156">
        <f t="shared" si="15"/>
        <v>3711.3562000000006</v>
      </c>
      <c r="P105" s="156" t="e">
        <f t="shared" si="10"/>
        <v>#VALUE!</v>
      </c>
      <c r="Q105" s="156" t="e">
        <f t="shared" si="11"/>
        <v>#VALUE!</v>
      </c>
      <c r="R105" s="157" t="str">
        <f t="shared" si="18"/>
        <v>C</v>
      </c>
      <c r="S105" s="157">
        <f t="shared" si="12"/>
        <v>17.98</v>
      </c>
      <c r="T105" s="157">
        <f t="shared" si="19"/>
        <v>0</v>
      </c>
      <c r="U105" s="157">
        <f>IF(M105&lt;&gt;0,IF(M105=SVS,0,IF(M105=SVSg,0,IF(M105=Stundenverrechnungssatz!G5074,0,IF(M105=Stundenverrechnungssatz!I5074,0,IF(M105=Stundenverrechnungssatz!K5074,0,IF(M105=Stundenverrechnungssatz!M5074,0,1)))))))</f>
        <v>0</v>
      </c>
      <c r="V105" s="20"/>
    </row>
    <row r="106" spans="1:22" s="38" customFormat="1" ht="15" customHeight="1" x14ac:dyDescent="0.2">
      <c r="A106" s="160">
        <v>100</v>
      </c>
      <c r="B106" s="161" t="s">
        <v>655</v>
      </c>
      <c r="C106" s="161" t="s">
        <v>209</v>
      </c>
      <c r="D106" s="161" t="s">
        <v>285</v>
      </c>
      <c r="E106" s="161" t="s">
        <v>679</v>
      </c>
      <c r="F106" s="161" t="s">
        <v>648</v>
      </c>
      <c r="G106" s="161" t="s">
        <v>217</v>
      </c>
      <c r="H106" s="162">
        <v>2.52</v>
      </c>
      <c r="I106" s="163"/>
      <c r="J106" s="158" t="s">
        <v>34</v>
      </c>
      <c r="K106" s="159"/>
      <c r="L106" s="153">
        <v>191.11</v>
      </c>
      <c r="M106" s="154">
        <f t="shared" si="13"/>
        <v>17.98</v>
      </c>
      <c r="N106" s="155" t="str">
        <f t="shared" si="14"/>
        <v/>
      </c>
      <c r="O106" s="156">
        <f t="shared" si="15"/>
        <v>481.59720000000004</v>
      </c>
      <c r="P106" s="156" t="e">
        <f t="shared" si="10"/>
        <v>#VALUE!</v>
      </c>
      <c r="Q106" s="156" t="e">
        <f t="shared" si="11"/>
        <v>#VALUE!</v>
      </c>
      <c r="R106" s="157" t="str">
        <f t="shared" si="18"/>
        <v>C</v>
      </c>
      <c r="S106" s="157">
        <f t="shared" si="12"/>
        <v>17.98</v>
      </c>
      <c r="T106" s="157">
        <f t="shared" si="19"/>
        <v>0</v>
      </c>
      <c r="U106" s="157">
        <f>IF(M106&lt;&gt;0,IF(M106=SVS,0,IF(M106=SVSg,0,IF(M106=Stundenverrechnungssatz!G5075,0,IF(M106=Stundenverrechnungssatz!I5075,0,IF(M106=Stundenverrechnungssatz!K5075,0,IF(M106=Stundenverrechnungssatz!M5075,0,1)))))))</f>
        <v>0</v>
      </c>
      <c r="V106" s="20"/>
    </row>
    <row r="107" spans="1:22" s="38" customFormat="1" ht="15" customHeight="1" x14ac:dyDescent="0.2">
      <c r="A107" s="160">
        <v>101</v>
      </c>
      <c r="B107" s="161" t="s">
        <v>655</v>
      </c>
      <c r="C107" s="161" t="s">
        <v>209</v>
      </c>
      <c r="D107" s="161" t="s">
        <v>285</v>
      </c>
      <c r="E107" s="161" t="s">
        <v>680</v>
      </c>
      <c r="F107" s="161" t="s">
        <v>239</v>
      </c>
      <c r="G107" s="161" t="s">
        <v>217</v>
      </c>
      <c r="H107" s="162">
        <v>10.15</v>
      </c>
      <c r="I107" s="163"/>
      <c r="J107" s="158" t="s">
        <v>34</v>
      </c>
      <c r="K107" s="159"/>
      <c r="L107" s="153">
        <v>191.11</v>
      </c>
      <c r="M107" s="154">
        <f t="shared" si="13"/>
        <v>17.98</v>
      </c>
      <c r="N107" s="155" t="str">
        <f t="shared" si="14"/>
        <v/>
      </c>
      <c r="O107" s="156">
        <f t="shared" si="15"/>
        <v>1939.7665000000002</v>
      </c>
      <c r="P107" s="156" t="e">
        <f t="shared" si="10"/>
        <v>#VALUE!</v>
      </c>
      <c r="Q107" s="156" t="e">
        <f t="shared" si="11"/>
        <v>#VALUE!</v>
      </c>
      <c r="R107" s="157" t="str">
        <f t="shared" si="18"/>
        <v>C</v>
      </c>
      <c r="S107" s="157">
        <f t="shared" si="12"/>
        <v>17.98</v>
      </c>
      <c r="T107" s="157">
        <f t="shared" si="19"/>
        <v>0</v>
      </c>
      <c r="U107" s="157">
        <f>IF(M107&lt;&gt;0,IF(M107=SVS,0,IF(M107=SVSg,0,IF(M107=Stundenverrechnungssatz!G5076,0,IF(M107=Stundenverrechnungssatz!I5076,0,IF(M107=Stundenverrechnungssatz!K5076,0,IF(M107=Stundenverrechnungssatz!M5076,0,1)))))))</f>
        <v>0</v>
      </c>
      <c r="V107" s="20"/>
    </row>
    <row r="108" spans="1:22" s="38" customFormat="1" ht="15" customHeight="1" x14ac:dyDescent="0.2">
      <c r="A108" s="160">
        <v>102</v>
      </c>
      <c r="B108" s="161" t="s">
        <v>655</v>
      </c>
      <c r="C108" s="161" t="s">
        <v>209</v>
      </c>
      <c r="D108" s="161" t="s">
        <v>285</v>
      </c>
      <c r="E108" s="161" t="s">
        <v>681</v>
      </c>
      <c r="F108" s="161" t="s">
        <v>218</v>
      </c>
      <c r="G108" s="161" t="s">
        <v>217</v>
      </c>
      <c r="H108" s="162">
        <v>23.45</v>
      </c>
      <c r="I108" s="163"/>
      <c r="J108" s="158" t="s">
        <v>34</v>
      </c>
      <c r="K108" s="159"/>
      <c r="L108" s="153">
        <v>191.11</v>
      </c>
      <c r="M108" s="154">
        <f t="shared" si="13"/>
        <v>17.98</v>
      </c>
      <c r="N108" s="155" t="str">
        <f t="shared" si="14"/>
        <v/>
      </c>
      <c r="O108" s="156">
        <f t="shared" si="15"/>
        <v>4481.5295000000006</v>
      </c>
      <c r="P108" s="156" t="e">
        <f t="shared" si="10"/>
        <v>#VALUE!</v>
      </c>
      <c r="Q108" s="156" t="e">
        <f t="shared" si="11"/>
        <v>#VALUE!</v>
      </c>
      <c r="R108" s="157" t="str">
        <f t="shared" si="18"/>
        <v>C</v>
      </c>
      <c r="S108" s="157">
        <f t="shared" si="12"/>
        <v>17.98</v>
      </c>
      <c r="T108" s="157">
        <f t="shared" si="19"/>
        <v>0</v>
      </c>
      <c r="U108" s="157">
        <f>IF(M108&lt;&gt;0,IF(M108=SVS,0,IF(M108=SVSg,0,IF(M108=Stundenverrechnungssatz!G5077,0,IF(M108=Stundenverrechnungssatz!I5077,0,IF(M108=Stundenverrechnungssatz!K5077,0,IF(M108=Stundenverrechnungssatz!M5077,0,1)))))))</f>
        <v>0</v>
      </c>
      <c r="V108" s="20"/>
    </row>
    <row r="109" spans="1:22" s="38" customFormat="1" ht="15" customHeight="1" x14ac:dyDescent="0.2">
      <c r="A109" s="160">
        <v>103</v>
      </c>
      <c r="B109" s="161" t="s">
        <v>655</v>
      </c>
      <c r="C109" s="161" t="s">
        <v>209</v>
      </c>
      <c r="D109" s="161" t="s">
        <v>285</v>
      </c>
      <c r="E109" s="161" t="s">
        <v>682</v>
      </c>
      <c r="F109" s="161" t="s">
        <v>647</v>
      </c>
      <c r="G109" s="161" t="s">
        <v>217</v>
      </c>
      <c r="H109" s="162">
        <v>2.17</v>
      </c>
      <c r="I109" s="163"/>
      <c r="J109" s="158" t="s">
        <v>34</v>
      </c>
      <c r="K109" s="159"/>
      <c r="L109" s="153">
        <v>191.11</v>
      </c>
      <c r="M109" s="154">
        <f t="shared" si="13"/>
        <v>17.98</v>
      </c>
      <c r="N109" s="155" t="str">
        <f t="shared" si="14"/>
        <v/>
      </c>
      <c r="O109" s="156">
        <f t="shared" si="15"/>
        <v>414.70870000000002</v>
      </c>
      <c r="P109" s="156" t="e">
        <f t="shared" si="10"/>
        <v>#VALUE!</v>
      </c>
      <c r="Q109" s="156" t="e">
        <f t="shared" si="11"/>
        <v>#VALUE!</v>
      </c>
      <c r="R109" s="157" t="str">
        <f t="shared" si="18"/>
        <v>C</v>
      </c>
      <c r="S109" s="157">
        <f t="shared" si="12"/>
        <v>17.98</v>
      </c>
      <c r="T109" s="157">
        <f t="shared" si="19"/>
        <v>0</v>
      </c>
      <c r="U109" s="157">
        <f>IF(M109&lt;&gt;0,IF(M109=SVS,0,IF(M109=SVSg,0,IF(M109=Stundenverrechnungssatz!G5078,0,IF(M109=Stundenverrechnungssatz!I5078,0,IF(M109=Stundenverrechnungssatz!K5078,0,IF(M109=Stundenverrechnungssatz!M5078,0,1)))))))</f>
        <v>0</v>
      </c>
      <c r="V109" s="20"/>
    </row>
    <row r="110" spans="1:22" s="38" customFormat="1" ht="15" customHeight="1" x14ac:dyDescent="0.2">
      <c r="A110" s="160">
        <v>104</v>
      </c>
      <c r="B110" s="161" t="s">
        <v>655</v>
      </c>
      <c r="C110" s="161" t="s">
        <v>209</v>
      </c>
      <c r="D110" s="161" t="s">
        <v>285</v>
      </c>
      <c r="E110" s="161" t="s">
        <v>683</v>
      </c>
      <c r="F110" s="161" t="s">
        <v>648</v>
      </c>
      <c r="G110" s="161" t="s">
        <v>217</v>
      </c>
      <c r="H110" s="162">
        <v>7.26</v>
      </c>
      <c r="I110" s="163"/>
      <c r="J110" s="158" t="s">
        <v>34</v>
      </c>
      <c r="K110" s="159"/>
      <c r="L110" s="153">
        <v>191.11</v>
      </c>
      <c r="M110" s="154">
        <f t="shared" si="13"/>
        <v>17.98</v>
      </c>
      <c r="N110" s="155" t="str">
        <f t="shared" si="14"/>
        <v/>
      </c>
      <c r="O110" s="156">
        <f t="shared" si="15"/>
        <v>1387.4586000000002</v>
      </c>
      <c r="P110" s="156" t="e">
        <f t="shared" si="10"/>
        <v>#VALUE!</v>
      </c>
      <c r="Q110" s="156" t="e">
        <f t="shared" si="11"/>
        <v>#VALUE!</v>
      </c>
      <c r="R110" s="157" t="str">
        <f t="shared" si="18"/>
        <v>C</v>
      </c>
      <c r="S110" s="157">
        <f t="shared" si="12"/>
        <v>17.98</v>
      </c>
      <c r="T110" s="157">
        <f t="shared" si="19"/>
        <v>0</v>
      </c>
      <c r="U110" s="157">
        <f>IF(M110&lt;&gt;0,IF(M110=SVS,0,IF(M110=SVSg,0,IF(M110=Stundenverrechnungssatz!G5079,0,IF(M110=Stundenverrechnungssatz!I5079,0,IF(M110=Stundenverrechnungssatz!K5079,0,IF(M110=Stundenverrechnungssatz!M5079,0,1)))))))</f>
        <v>0</v>
      </c>
      <c r="V110" s="20"/>
    </row>
    <row r="111" spans="1:22" s="38" customFormat="1" ht="15" customHeight="1" x14ac:dyDescent="0.2">
      <c r="A111" s="160">
        <v>105</v>
      </c>
      <c r="B111" s="161" t="s">
        <v>655</v>
      </c>
      <c r="C111" s="161" t="s">
        <v>209</v>
      </c>
      <c r="D111" s="161" t="s">
        <v>285</v>
      </c>
      <c r="E111" s="161" t="s">
        <v>513</v>
      </c>
      <c r="F111" s="161" t="s">
        <v>218</v>
      </c>
      <c r="G111" s="161" t="s">
        <v>217</v>
      </c>
      <c r="H111" s="162">
        <v>3.22</v>
      </c>
      <c r="I111" s="163"/>
      <c r="J111" s="158" t="s">
        <v>34</v>
      </c>
      <c r="K111" s="159"/>
      <c r="L111" s="153">
        <v>191.11</v>
      </c>
      <c r="M111" s="154">
        <f t="shared" si="13"/>
        <v>17.98</v>
      </c>
      <c r="N111" s="155" t="str">
        <f t="shared" si="14"/>
        <v/>
      </c>
      <c r="O111" s="156">
        <f t="shared" si="15"/>
        <v>615.37420000000009</v>
      </c>
      <c r="P111" s="156" t="e">
        <f t="shared" si="10"/>
        <v>#VALUE!</v>
      </c>
      <c r="Q111" s="156" t="e">
        <f t="shared" si="11"/>
        <v>#VALUE!</v>
      </c>
      <c r="R111" s="157" t="str">
        <f t="shared" si="18"/>
        <v>C</v>
      </c>
      <c r="S111" s="157">
        <f t="shared" si="12"/>
        <v>17.98</v>
      </c>
      <c r="T111" s="157">
        <f t="shared" si="19"/>
        <v>0</v>
      </c>
      <c r="U111" s="157">
        <f>IF(M111&lt;&gt;0,IF(M111=SVS,0,IF(M111=SVSg,0,IF(M111=Stundenverrechnungssatz!G5080,0,IF(M111=Stundenverrechnungssatz!I5080,0,IF(M111=Stundenverrechnungssatz!K5080,0,IF(M111=Stundenverrechnungssatz!M5080,0,1)))))))</f>
        <v>0</v>
      </c>
      <c r="V111" s="20"/>
    </row>
    <row r="112" spans="1:22" s="38" customFormat="1" ht="15" customHeight="1" x14ac:dyDescent="0.2">
      <c r="A112" s="160">
        <v>106</v>
      </c>
      <c r="B112" s="161" t="s">
        <v>655</v>
      </c>
      <c r="C112" s="161" t="s">
        <v>209</v>
      </c>
      <c r="D112" s="161" t="s">
        <v>285</v>
      </c>
      <c r="E112" s="161" t="s">
        <v>532</v>
      </c>
      <c r="F112" s="161" t="s">
        <v>450</v>
      </c>
      <c r="G112" s="161" t="s">
        <v>217</v>
      </c>
      <c r="H112" s="162">
        <v>12.37</v>
      </c>
      <c r="I112" s="163"/>
      <c r="J112" s="158" t="s">
        <v>34</v>
      </c>
      <c r="K112" s="159"/>
      <c r="L112" s="153">
        <v>191.11</v>
      </c>
      <c r="M112" s="154">
        <f t="shared" si="13"/>
        <v>17.98</v>
      </c>
      <c r="N112" s="155" t="str">
        <f t="shared" si="14"/>
        <v/>
      </c>
      <c r="O112" s="156">
        <f t="shared" si="15"/>
        <v>2364.0306999999998</v>
      </c>
      <c r="P112" s="156" t="e">
        <f t="shared" si="10"/>
        <v>#VALUE!</v>
      </c>
      <c r="Q112" s="156" t="e">
        <f t="shared" si="11"/>
        <v>#VALUE!</v>
      </c>
      <c r="R112" s="157" t="str">
        <f t="shared" si="18"/>
        <v>C</v>
      </c>
      <c r="S112" s="157">
        <f t="shared" si="12"/>
        <v>17.98</v>
      </c>
      <c r="T112" s="157">
        <f t="shared" si="19"/>
        <v>0</v>
      </c>
      <c r="U112" s="157">
        <f>IF(M112&lt;&gt;0,IF(M112=SVS,0,IF(M112=SVSg,0,IF(M112=Stundenverrechnungssatz!G5081,0,IF(M112=Stundenverrechnungssatz!I5081,0,IF(M112=Stundenverrechnungssatz!K5081,0,IF(M112=Stundenverrechnungssatz!M5081,0,1)))))))</f>
        <v>0</v>
      </c>
      <c r="V112" s="20"/>
    </row>
    <row r="113" spans="1:22" s="38" customFormat="1" ht="15" customHeight="1" x14ac:dyDescent="0.2">
      <c r="A113" s="160">
        <v>107</v>
      </c>
      <c r="B113" s="161" t="s">
        <v>655</v>
      </c>
      <c r="C113" s="161" t="s">
        <v>209</v>
      </c>
      <c r="D113" s="161" t="s">
        <v>285</v>
      </c>
      <c r="E113" s="161" t="s">
        <v>533</v>
      </c>
      <c r="F113" s="161" t="s">
        <v>647</v>
      </c>
      <c r="G113" s="161" t="s">
        <v>217</v>
      </c>
      <c r="H113" s="162">
        <v>7.26</v>
      </c>
      <c r="I113" s="163"/>
      <c r="J113" s="158" t="s">
        <v>34</v>
      </c>
      <c r="K113" s="159"/>
      <c r="L113" s="153">
        <v>191.11</v>
      </c>
      <c r="M113" s="154">
        <f t="shared" si="13"/>
        <v>17.98</v>
      </c>
      <c r="N113" s="155" t="str">
        <f t="shared" si="14"/>
        <v/>
      </c>
      <c r="O113" s="156">
        <f t="shared" si="15"/>
        <v>1387.4586000000002</v>
      </c>
      <c r="P113" s="156" t="e">
        <f t="shared" si="10"/>
        <v>#VALUE!</v>
      </c>
      <c r="Q113" s="156" t="e">
        <f t="shared" si="11"/>
        <v>#VALUE!</v>
      </c>
      <c r="R113" s="157" t="str">
        <f t="shared" si="18"/>
        <v>C</v>
      </c>
      <c r="S113" s="157">
        <f t="shared" si="12"/>
        <v>17.98</v>
      </c>
      <c r="T113" s="157">
        <f t="shared" si="19"/>
        <v>0</v>
      </c>
      <c r="U113" s="157">
        <f>IF(M113&lt;&gt;0,IF(M113=SVS,0,IF(M113=SVSg,0,IF(M113=Stundenverrechnungssatz!G5082,0,IF(M113=Stundenverrechnungssatz!I5082,0,IF(M113=Stundenverrechnungssatz!K5082,0,IF(M113=Stundenverrechnungssatz!M5082,0,1)))))))</f>
        <v>0</v>
      </c>
      <c r="V113" s="20"/>
    </row>
    <row r="114" spans="1:22" s="38" customFormat="1" ht="15" customHeight="1" x14ac:dyDescent="0.2">
      <c r="A114" s="160">
        <v>108</v>
      </c>
      <c r="B114" s="161" t="s">
        <v>655</v>
      </c>
      <c r="C114" s="161" t="s">
        <v>209</v>
      </c>
      <c r="D114" s="161" t="s">
        <v>285</v>
      </c>
      <c r="E114" s="161" t="s">
        <v>534</v>
      </c>
      <c r="F114" s="161" t="s">
        <v>239</v>
      </c>
      <c r="G114" s="161" t="s">
        <v>217</v>
      </c>
      <c r="H114" s="162">
        <v>3.63</v>
      </c>
      <c r="I114" s="163"/>
      <c r="J114" s="158" t="s">
        <v>34</v>
      </c>
      <c r="K114" s="159"/>
      <c r="L114" s="153">
        <v>191.11</v>
      </c>
      <c r="M114" s="154">
        <f t="shared" si="13"/>
        <v>17.98</v>
      </c>
      <c r="N114" s="155" t="str">
        <f t="shared" si="14"/>
        <v/>
      </c>
      <c r="O114" s="156">
        <f t="shared" si="15"/>
        <v>693.72930000000008</v>
      </c>
      <c r="P114" s="156" t="e">
        <f t="shared" si="10"/>
        <v>#VALUE!</v>
      </c>
      <c r="Q114" s="156" t="e">
        <f t="shared" si="11"/>
        <v>#VALUE!</v>
      </c>
      <c r="R114" s="157" t="str">
        <f t="shared" si="18"/>
        <v>C</v>
      </c>
      <c r="S114" s="157">
        <f t="shared" si="12"/>
        <v>17.98</v>
      </c>
      <c r="T114" s="157">
        <f t="shared" si="19"/>
        <v>0</v>
      </c>
      <c r="U114" s="157">
        <f>IF(M114&lt;&gt;0,IF(M114=SVS,0,IF(M114=SVSg,0,IF(M114=Stundenverrechnungssatz!G5083,0,IF(M114=Stundenverrechnungssatz!I5083,0,IF(M114=Stundenverrechnungssatz!K5083,0,IF(M114=Stundenverrechnungssatz!M5083,0,1)))))))</f>
        <v>0</v>
      </c>
      <c r="V114" s="20"/>
    </row>
    <row r="115" spans="1:22" s="38" customFormat="1" ht="15" customHeight="1" x14ac:dyDescent="0.2">
      <c r="A115" s="160">
        <v>109</v>
      </c>
      <c r="B115" s="161" t="s">
        <v>655</v>
      </c>
      <c r="C115" s="161" t="s">
        <v>209</v>
      </c>
      <c r="D115" s="161" t="s">
        <v>285</v>
      </c>
      <c r="E115" s="161" t="s">
        <v>535</v>
      </c>
      <c r="F115" s="161" t="s">
        <v>218</v>
      </c>
      <c r="G115" s="161" t="s">
        <v>217</v>
      </c>
      <c r="H115" s="162">
        <v>4.7</v>
      </c>
      <c r="I115" s="163"/>
      <c r="J115" s="158" t="s">
        <v>34</v>
      </c>
      <c r="K115" s="159"/>
      <c r="L115" s="153">
        <v>191.11</v>
      </c>
      <c r="M115" s="154">
        <f t="shared" si="13"/>
        <v>17.98</v>
      </c>
      <c r="N115" s="155" t="str">
        <f t="shared" si="14"/>
        <v/>
      </c>
      <c r="O115" s="156">
        <f t="shared" si="15"/>
        <v>898.2170000000001</v>
      </c>
      <c r="P115" s="156" t="e">
        <f t="shared" si="10"/>
        <v>#VALUE!</v>
      </c>
      <c r="Q115" s="156" t="e">
        <f t="shared" si="11"/>
        <v>#VALUE!</v>
      </c>
      <c r="R115" s="157" t="str">
        <f t="shared" si="18"/>
        <v>C</v>
      </c>
      <c r="S115" s="157">
        <f t="shared" si="12"/>
        <v>17.98</v>
      </c>
      <c r="T115" s="157">
        <f t="shared" si="19"/>
        <v>0</v>
      </c>
      <c r="U115" s="157">
        <f>IF(M115&lt;&gt;0,IF(M115=SVS,0,IF(M115=SVSg,0,IF(M115=Stundenverrechnungssatz!G5084,0,IF(M115=Stundenverrechnungssatz!I5084,0,IF(M115=Stundenverrechnungssatz!K5084,0,IF(M115=Stundenverrechnungssatz!M5084,0,1)))))))</f>
        <v>0</v>
      </c>
      <c r="V115" s="20"/>
    </row>
    <row r="116" spans="1:22" s="38" customFormat="1" ht="15" customHeight="1" x14ac:dyDescent="0.2">
      <c r="A116" s="160">
        <v>110</v>
      </c>
      <c r="B116" s="161" t="s">
        <v>655</v>
      </c>
      <c r="C116" s="161" t="s">
        <v>209</v>
      </c>
      <c r="D116" s="161" t="s">
        <v>285</v>
      </c>
      <c r="E116" s="161" t="s">
        <v>536</v>
      </c>
      <c r="F116" s="161" t="s">
        <v>239</v>
      </c>
      <c r="G116" s="161" t="s">
        <v>217</v>
      </c>
      <c r="H116" s="162">
        <v>3.76</v>
      </c>
      <c r="I116" s="163"/>
      <c r="J116" s="158" t="s">
        <v>34</v>
      </c>
      <c r="K116" s="159"/>
      <c r="L116" s="153">
        <v>191.11</v>
      </c>
      <c r="M116" s="154">
        <f t="shared" si="13"/>
        <v>17.98</v>
      </c>
      <c r="N116" s="155" t="str">
        <f t="shared" si="14"/>
        <v/>
      </c>
      <c r="O116" s="156">
        <f t="shared" si="15"/>
        <v>718.57360000000006</v>
      </c>
      <c r="P116" s="156" t="e">
        <f t="shared" si="10"/>
        <v>#VALUE!</v>
      </c>
      <c r="Q116" s="156" t="e">
        <f t="shared" si="11"/>
        <v>#VALUE!</v>
      </c>
      <c r="R116" s="157" t="str">
        <f t="shared" si="18"/>
        <v>C</v>
      </c>
      <c r="S116" s="157">
        <f t="shared" si="12"/>
        <v>17.98</v>
      </c>
      <c r="T116" s="157">
        <f t="shared" si="19"/>
        <v>0</v>
      </c>
      <c r="U116" s="157">
        <f>IF(M116&lt;&gt;0,IF(M116=SVS,0,IF(M116=SVSg,0,IF(M116=Stundenverrechnungssatz!G5085,0,IF(M116=Stundenverrechnungssatz!I5085,0,IF(M116=Stundenverrechnungssatz!K5085,0,IF(M116=Stundenverrechnungssatz!M5085,0,1)))))))</f>
        <v>0</v>
      </c>
      <c r="V116" s="20"/>
    </row>
    <row r="117" spans="1:22" s="38" customFormat="1" ht="15" customHeight="1" x14ac:dyDescent="0.2">
      <c r="A117" s="160">
        <v>111</v>
      </c>
      <c r="B117" s="161" t="s">
        <v>655</v>
      </c>
      <c r="C117" s="161" t="s">
        <v>209</v>
      </c>
      <c r="D117" s="161" t="s">
        <v>285</v>
      </c>
      <c r="E117" s="161" t="s">
        <v>537</v>
      </c>
      <c r="F117" s="161" t="s">
        <v>258</v>
      </c>
      <c r="G117" s="161" t="s">
        <v>217</v>
      </c>
      <c r="H117" s="162">
        <v>7.33</v>
      </c>
      <c r="I117" s="163"/>
      <c r="J117" s="158" t="s">
        <v>34</v>
      </c>
      <c r="K117" s="159"/>
      <c r="L117" s="153">
        <v>191.11</v>
      </c>
      <c r="M117" s="154">
        <f t="shared" si="13"/>
        <v>17.98</v>
      </c>
      <c r="N117" s="155" t="str">
        <f t="shared" si="14"/>
        <v/>
      </c>
      <c r="O117" s="156">
        <f t="shared" si="15"/>
        <v>1400.8363000000002</v>
      </c>
      <c r="P117" s="156" t="e">
        <f t="shared" si="10"/>
        <v>#VALUE!</v>
      </c>
      <c r="Q117" s="156" t="e">
        <f t="shared" si="11"/>
        <v>#VALUE!</v>
      </c>
      <c r="R117" s="157" t="str">
        <f t="shared" si="18"/>
        <v>C</v>
      </c>
      <c r="S117" s="157">
        <f t="shared" si="12"/>
        <v>17.98</v>
      </c>
      <c r="T117" s="157">
        <f t="shared" si="19"/>
        <v>0</v>
      </c>
      <c r="U117" s="157">
        <f>IF(M117&lt;&gt;0,IF(M117=SVS,0,IF(M117=SVSg,0,IF(M117=Stundenverrechnungssatz!G5086,0,IF(M117=Stundenverrechnungssatz!I5086,0,IF(M117=Stundenverrechnungssatz!K5086,0,IF(M117=Stundenverrechnungssatz!M5086,0,1)))))))</f>
        <v>0</v>
      </c>
      <c r="V117" s="20"/>
    </row>
    <row r="118" spans="1:22" s="38" customFormat="1" ht="15" customHeight="1" x14ac:dyDescent="0.2">
      <c r="A118" s="160">
        <v>112</v>
      </c>
      <c r="B118" s="161" t="s">
        <v>655</v>
      </c>
      <c r="C118" s="161" t="s">
        <v>209</v>
      </c>
      <c r="D118" s="161" t="s">
        <v>285</v>
      </c>
      <c r="E118" s="161" t="s">
        <v>514</v>
      </c>
      <c r="F118" s="161" t="s">
        <v>258</v>
      </c>
      <c r="G118" s="161" t="s">
        <v>217</v>
      </c>
      <c r="H118" s="162">
        <v>4.93</v>
      </c>
      <c r="I118" s="163"/>
      <c r="J118" s="158" t="s">
        <v>34</v>
      </c>
      <c r="K118" s="159"/>
      <c r="L118" s="153">
        <v>191.11</v>
      </c>
      <c r="M118" s="154">
        <f t="shared" si="13"/>
        <v>17.98</v>
      </c>
      <c r="N118" s="155" t="str">
        <f t="shared" si="14"/>
        <v/>
      </c>
      <c r="O118" s="156">
        <f t="shared" si="15"/>
        <v>942.17230000000006</v>
      </c>
      <c r="P118" s="156" t="e">
        <f t="shared" si="10"/>
        <v>#VALUE!</v>
      </c>
      <c r="Q118" s="156" t="e">
        <f t="shared" si="11"/>
        <v>#VALUE!</v>
      </c>
      <c r="R118" s="157" t="str">
        <f t="shared" si="18"/>
        <v>C</v>
      </c>
      <c r="S118" s="157">
        <f t="shared" si="12"/>
        <v>17.98</v>
      </c>
      <c r="T118" s="157">
        <f t="shared" si="19"/>
        <v>0</v>
      </c>
      <c r="U118" s="157">
        <f>IF(M118&lt;&gt;0,IF(M118=SVS,0,IF(M118=SVSg,0,IF(M118=Stundenverrechnungssatz!G5087,0,IF(M118=Stundenverrechnungssatz!I5087,0,IF(M118=Stundenverrechnungssatz!K5087,0,IF(M118=Stundenverrechnungssatz!M5087,0,1)))))))</f>
        <v>0</v>
      </c>
      <c r="V118" s="20"/>
    </row>
    <row r="119" spans="1:22" s="38" customFormat="1" ht="15" customHeight="1" x14ac:dyDescent="0.2">
      <c r="A119" s="160">
        <v>113</v>
      </c>
      <c r="B119" s="161" t="s">
        <v>655</v>
      </c>
      <c r="C119" s="161" t="s">
        <v>209</v>
      </c>
      <c r="D119" s="161" t="s">
        <v>285</v>
      </c>
      <c r="E119" s="161" t="s">
        <v>394</v>
      </c>
      <c r="F119" s="161" t="s">
        <v>231</v>
      </c>
      <c r="G119" s="161" t="s">
        <v>219</v>
      </c>
      <c r="H119" s="162">
        <v>2.92</v>
      </c>
      <c r="I119" s="163"/>
      <c r="J119" s="158" t="s">
        <v>52</v>
      </c>
      <c r="K119" s="159"/>
      <c r="L119" s="153">
        <v>191.11</v>
      </c>
      <c r="M119" s="154">
        <f t="shared" si="13"/>
        <v>17.98</v>
      </c>
      <c r="N119" s="155" t="str">
        <f t="shared" si="14"/>
        <v/>
      </c>
      <c r="O119" s="156">
        <f t="shared" si="15"/>
        <v>558.0412</v>
      </c>
      <c r="P119" s="156" t="e">
        <f t="shared" si="10"/>
        <v>#VALUE!</v>
      </c>
      <c r="Q119" s="156" t="e">
        <f t="shared" si="11"/>
        <v>#VALUE!</v>
      </c>
      <c r="R119" s="157" t="str">
        <f t="shared" si="18"/>
        <v>E</v>
      </c>
      <c r="S119" s="157">
        <f t="shared" si="12"/>
        <v>17.98</v>
      </c>
      <c r="T119" s="157">
        <f t="shared" si="19"/>
        <v>0</v>
      </c>
      <c r="U119" s="157">
        <f>IF(M119&lt;&gt;0,IF(M119=SVS,0,IF(M119=SVSg,0,IF(M119=Stundenverrechnungssatz!G5088,0,IF(M119=Stundenverrechnungssatz!I5088,0,IF(M119=Stundenverrechnungssatz!K5088,0,IF(M119=Stundenverrechnungssatz!M5088,0,1)))))))</f>
        <v>0</v>
      </c>
      <c r="V119" s="20"/>
    </row>
    <row r="120" spans="1:22" s="38" customFormat="1" ht="15" customHeight="1" x14ac:dyDescent="0.2">
      <c r="A120" s="160">
        <v>114</v>
      </c>
      <c r="B120" s="161" t="s">
        <v>655</v>
      </c>
      <c r="C120" s="161" t="s">
        <v>209</v>
      </c>
      <c r="D120" s="161" t="s">
        <v>285</v>
      </c>
      <c r="E120" s="161" t="s">
        <v>395</v>
      </c>
      <c r="F120" s="161" t="s">
        <v>231</v>
      </c>
      <c r="G120" s="161" t="s">
        <v>219</v>
      </c>
      <c r="H120" s="162">
        <v>2.91</v>
      </c>
      <c r="I120" s="163"/>
      <c r="J120" s="158" t="s">
        <v>52</v>
      </c>
      <c r="K120" s="159"/>
      <c r="L120" s="153">
        <v>191.11</v>
      </c>
      <c r="M120" s="154">
        <f t="shared" si="13"/>
        <v>17.98</v>
      </c>
      <c r="N120" s="155" t="str">
        <f t="shared" si="14"/>
        <v/>
      </c>
      <c r="O120" s="156">
        <f t="shared" si="15"/>
        <v>556.13010000000008</v>
      </c>
      <c r="P120" s="156" t="e">
        <f t="shared" si="10"/>
        <v>#VALUE!</v>
      </c>
      <c r="Q120" s="156" t="e">
        <f t="shared" si="11"/>
        <v>#VALUE!</v>
      </c>
      <c r="R120" s="157" t="str">
        <f t="shared" si="18"/>
        <v>E</v>
      </c>
      <c r="S120" s="157">
        <f t="shared" si="12"/>
        <v>17.98</v>
      </c>
      <c r="T120" s="157">
        <f t="shared" si="19"/>
        <v>0</v>
      </c>
      <c r="U120" s="157">
        <f>IF(M120&lt;&gt;0,IF(M120=SVS,0,IF(M120=SVSg,0,IF(M120=Stundenverrechnungssatz!G5089,0,IF(M120=Stundenverrechnungssatz!I5089,0,IF(M120=Stundenverrechnungssatz!K5089,0,IF(M120=Stundenverrechnungssatz!M5089,0,1)))))))</f>
        <v>0</v>
      </c>
      <c r="V120" s="20"/>
    </row>
    <row r="121" spans="1:22" s="38" customFormat="1" ht="15" customHeight="1" x14ac:dyDescent="0.2">
      <c r="A121" s="160">
        <v>115</v>
      </c>
      <c r="B121" s="161" t="s">
        <v>655</v>
      </c>
      <c r="C121" s="161" t="s">
        <v>209</v>
      </c>
      <c r="D121" s="161" t="s">
        <v>339</v>
      </c>
      <c r="E121" s="161" t="s">
        <v>366</v>
      </c>
      <c r="F121" s="161" t="s">
        <v>346</v>
      </c>
      <c r="G121" s="161" t="s">
        <v>259</v>
      </c>
      <c r="H121" s="162">
        <v>68.739999999999995</v>
      </c>
      <c r="I121" s="163"/>
      <c r="J121" s="158" t="s">
        <v>66</v>
      </c>
      <c r="K121" s="159"/>
      <c r="L121" s="153">
        <v>1</v>
      </c>
      <c r="M121" s="154">
        <f t="shared" si="13"/>
        <v>17.98</v>
      </c>
      <c r="N121" s="155" t="str">
        <f t="shared" si="14"/>
        <v/>
      </c>
      <c r="O121" s="156">
        <f t="shared" si="15"/>
        <v>68.739999999999995</v>
      </c>
      <c r="P121" s="156" t="e">
        <f t="shared" si="10"/>
        <v>#VALUE!</v>
      </c>
      <c r="Q121" s="156" t="e">
        <f t="shared" si="11"/>
        <v>#VALUE!</v>
      </c>
      <c r="R121" s="157" t="str">
        <f t="shared" si="18"/>
        <v>T</v>
      </c>
      <c r="S121" s="157">
        <f t="shared" si="12"/>
        <v>17.98</v>
      </c>
      <c r="T121" s="157">
        <f t="shared" si="19"/>
        <v>0</v>
      </c>
      <c r="U121" s="157">
        <f>IF(M121&lt;&gt;0,IF(M121=SVS,0,IF(M121=SVSg,0,IF(M121=Stundenverrechnungssatz!G5090,0,IF(M121=Stundenverrechnungssatz!I5090,0,IF(M121=Stundenverrechnungssatz!K5090,0,IF(M121=Stundenverrechnungssatz!M5090,0,1)))))))</f>
        <v>0</v>
      </c>
      <c r="V121" s="20"/>
    </row>
    <row r="122" spans="1:22" s="38" customFormat="1" ht="15" customHeight="1" x14ac:dyDescent="0.2">
      <c r="A122" s="160">
        <v>116</v>
      </c>
      <c r="B122" s="161" t="s">
        <v>655</v>
      </c>
      <c r="C122" s="161" t="s">
        <v>209</v>
      </c>
      <c r="D122" s="161" t="s">
        <v>339</v>
      </c>
      <c r="E122" s="161" t="s">
        <v>367</v>
      </c>
      <c r="F122" s="161" t="s">
        <v>429</v>
      </c>
      <c r="G122" s="161" t="s">
        <v>259</v>
      </c>
      <c r="H122" s="162">
        <v>14.93</v>
      </c>
      <c r="I122" s="163"/>
      <c r="J122" s="158" t="s">
        <v>64</v>
      </c>
      <c r="K122" s="159"/>
      <c r="L122" s="153">
        <v>9</v>
      </c>
      <c r="M122" s="154">
        <f t="shared" si="13"/>
        <v>17.98</v>
      </c>
      <c r="N122" s="155" t="str">
        <f t="shared" si="14"/>
        <v/>
      </c>
      <c r="O122" s="156">
        <f t="shared" si="15"/>
        <v>134.37</v>
      </c>
      <c r="P122" s="156" t="e">
        <f t="shared" si="10"/>
        <v>#VALUE!</v>
      </c>
      <c r="Q122" s="156" t="e">
        <f t="shared" si="11"/>
        <v>#VALUE!</v>
      </c>
      <c r="R122" s="157" t="str">
        <f t="shared" si="18"/>
        <v>T</v>
      </c>
      <c r="S122" s="157">
        <f t="shared" si="12"/>
        <v>17.98</v>
      </c>
      <c r="T122" s="157">
        <f t="shared" si="19"/>
        <v>0</v>
      </c>
      <c r="U122" s="157">
        <f>IF(M122&lt;&gt;0,IF(M122=SVS,0,IF(M122=SVSg,0,IF(M122=Stundenverrechnungssatz!G5091,0,IF(M122=Stundenverrechnungssatz!I5091,0,IF(M122=Stundenverrechnungssatz!K5091,0,IF(M122=Stundenverrechnungssatz!M5091,0,1)))))))</f>
        <v>0</v>
      </c>
      <c r="V122" s="20"/>
    </row>
    <row r="123" spans="1:22" s="38" customFormat="1" ht="15" customHeight="1" x14ac:dyDescent="0.2">
      <c r="A123" s="160">
        <v>117</v>
      </c>
      <c r="B123" s="161" t="s">
        <v>655</v>
      </c>
      <c r="C123" s="161" t="s">
        <v>209</v>
      </c>
      <c r="D123" s="161" t="s">
        <v>339</v>
      </c>
      <c r="E123" s="161" t="s">
        <v>368</v>
      </c>
      <c r="F123" s="161" t="s">
        <v>216</v>
      </c>
      <c r="G123" s="161" t="s">
        <v>259</v>
      </c>
      <c r="H123" s="162">
        <v>3.68</v>
      </c>
      <c r="I123" s="163"/>
      <c r="J123" s="158" t="s">
        <v>119</v>
      </c>
      <c r="K123" s="159"/>
      <c r="L123" s="153">
        <v>0</v>
      </c>
      <c r="M123" s="154">
        <f t="shared" si="13"/>
        <v>17.98</v>
      </c>
      <c r="N123" s="155">
        <f t="shared" si="14"/>
        <v>1.0000000000000001E-5</v>
      </c>
      <c r="O123" s="156">
        <f t="shared" si="15"/>
        <v>0</v>
      </c>
      <c r="P123" s="156">
        <f t="shared" si="10"/>
        <v>0</v>
      </c>
      <c r="Q123" s="156">
        <f t="shared" si="11"/>
        <v>0</v>
      </c>
      <c r="R123" s="157" t="str">
        <f t="shared" si="18"/>
        <v>n</v>
      </c>
      <c r="S123" s="157">
        <f t="shared" si="12"/>
        <v>17.98</v>
      </c>
      <c r="T123" s="157">
        <f t="shared" si="19"/>
        <v>0</v>
      </c>
      <c r="U123" s="157">
        <f>IF(M123&lt;&gt;0,IF(M123=SVS,0,IF(M123=SVSg,0,IF(M123=Stundenverrechnungssatz!G5092,0,IF(M123=Stundenverrechnungssatz!I5092,0,IF(M123=Stundenverrechnungssatz!K5092,0,IF(M123=Stundenverrechnungssatz!M5092,0,1)))))))</f>
        <v>0</v>
      </c>
      <c r="V123" s="20"/>
    </row>
    <row r="124" spans="1:22" s="38" customFormat="1" ht="15" customHeight="1" x14ac:dyDescent="0.2">
      <c r="A124" s="160">
        <v>118</v>
      </c>
      <c r="B124" s="161" t="s">
        <v>655</v>
      </c>
      <c r="C124" s="161" t="s">
        <v>209</v>
      </c>
      <c r="D124" s="161" t="s">
        <v>339</v>
      </c>
      <c r="E124" s="161" t="s">
        <v>369</v>
      </c>
      <c r="F124" s="161" t="s">
        <v>429</v>
      </c>
      <c r="G124" s="161" t="s">
        <v>259</v>
      </c>
      <c r="H124" s="162">
        <v>11.62</v>
      </c>
      <c r="I124" s="163"/>
      <c r="J124" s="158" t="s">
        <v>64</v>
      </c>
      <c r="K124" s="159"/>
      <c r="L124" s="153">
        <v>9</v>
      </c>
      <c r="M124" s="154">
        <f t="shared" si="13"/>
        <v>17.98</v>
      </c>
      <c r="N124" s="155" t="str">
        <f t="shared" si="14"/>
        <v/>
      </c>
      <c r="O124" s="156">
        <f t="shared" si="15"/>
        <v>104.58</v>
      </c>
      <c r="P124" s="156" t="e">
        <f t="shared" si="10"/>
        <v>#VALUE!</v>
      </c>
      <c r="Q124" s="156" t="e">
        <f t="shared" si="11"/>
        <v>#VALUE!</v>
      </c>
      <c r="R124" s="157" t="str">
        <f t="shared" si="18"/>
        <v>T</v>
      </c>
      <c r="S124" s="157">
        <f t="shared" si="12"/>
        <v>17.98</v>
      </c>
      <c r="T124" s="157">
        <f t="shared" si="19"/>
        <v>0</v>
      </c>
      <c r="U124" s="157">
        <f>IF(M124&lt;&gt;0,IF(M124=SVS,0,IF(M124=SVSg,0,IF(M124=Stundenverrechnungssatz!G5093,0,IF(M124=Stundenverrechnungssatz!I5093,0,IF(M124=Stundenverrechnungssatz!K5093,0,IF(M124=Stundenverrechnungssatz!M5093,0,1)))))))</f>
        <v>0</v>
      </c>
      <c r="V124" s="20"/>
    </row>
    <row r="125" spans="1:22" s="38" customFormat="1" ht="15" customHeight="1" x14ac:dyDescent="0.2">
      <c r="A125" s="160">
        <v>119</v>
      </c>
      <c r="B125" s="161" t="s">
        <v>655</v>
      </c>
      <c r="C125" s="161" t="s">
        <v>209</v>
      </c>
      <c r="D125" s="161" t="s">
        <v>339</v>
      </c>
      <c r="E125" s="161" t="s">
        <v>432</v>
      </c>
      <c r="F125" s="161" t="s">
        <v>231</v>
      </c>
      <c r="G125" s="161" t="s">
        <v>259</v>
      </c>
      <c r="H125" s="162">
        <v>12.67</v>
      </c>
      <c r="I125" s="163"/>
      <c r="J125" s="158" t="s">
        <v>54</v>
      </c>
      <c r="K125" s="159"/>
      <c r="L125" s="153">
        <v>38.08</v>
      </c>
      <c r="M125" s="154">
        <f t="shared" si="13"/>
        <v>17.98</v>
      </c>
      <c r="N125" s="155" t="str">
        <f t="shared" si="14"/>
        <v/>
      </c>
      <c r="O125" s="156">
        <f t="shared" si="15"/>
        <v>482.47359999999998</v>
      </c>
      <c r="P125" s="156" t="e">
        <f t="shared" si="10"/>
        <v>#VALUE!</v>
      </c>
      <c r="Q125" s="156" t="e">
        <f t="shared" si="11"/>
        <v>#VALUE!</v>
      </c>
      <c r="R125" s="157" t="str">
        <f t="shared" si="18"/>
        <v>E</v>
      </c>
      <c r="S125" s="157">
        <f t="shared" si="12"/>
        <v>17.98</v>
      </c>
      <c r="T125" s="157">
        <f t="shared" si="19"/>
        <v>0</v>
      </c>
      <c r="U125" s="157">
        <f>IF(M125&lt;&gt;0,IF(M125=SVS,0,IF(M125=SVSg,0,IF(M125=Stundenverrechnungssatz!G5094,0,IF(M125=Stundenverrechnungssatz!I5094,0,IF(M125=Stundenverrechnungssatz!K5094,0,IF(M125=Stundenverrechnungssatz!M5094,0,1)))))))</f>
        <v>0</v>
      </c>
      <c r="V125" s="20"/>
    </row>
    <row r="126" spans="1:22" s="38" customFormat="1" ht="15" customHeight="1" x14ac:dyDescent="0.2">
      <c r="A126" s="160">
        <v>121</v>
      </c>
      <c r="B126" s="161" t="s">
        <v>684</v>
      </c>
      <c r="C126" s="161" t="s">
        <v>209</v>
      </c>
      <c r="D126" s="161" t="s">
        <v>210</v>
      </c>
      <c r="E126" s="161" t="s">
        <v>685</v>
      </c>
      <c r="F126" s="161" t="s">
        <v>220</v>
      </c>
      <c r="G126" s="161" t="s">
        <v>221</v>
      </c>
      <c r="H126" s="162">
        <v>80.739999999999995</v>
      </c>
      <c r="I126" s="163" t="s">
        <v>214</v>
      </c>
      <c r="J126" s="158" t="s">
        <v>32</v>
      </c>
      <c r="K126" s="159"/>
      <c r="L126" s="153">
        <v>96.05</v>
      </c>
      <c r="M126" s="154">
        <f t="shared" si="13"/>
        <v>17.98</v>
      </c>
      <c r="N126" s="155" t="str">
        <f t="shared" si="14"/>
        <v/>
      </c>
      <c r="O126" s="156">
        <f t="shared" si="15"/>
        <v>7755.0769999999993</v>
      </c>
      <c r="P126" s="156" t="e">
        <f t="shared" si="10"/>
        <v>#VALUE!</v>
      </c>
      <c r="Q126" s="156" t="e">
        <f t="shared" si="11"/>
        <v>#VALUE!</v>
      </c>
      <c r="R126" s="157" t="str">
        <f t="shared" ref="R126:R189" si="20">LEFT(J126,1)</f>
        <v>B</v>
      </c>
      <c r="S126" s="157">
        <f t="shared" si="12"/>
        <v>17.98</v>
      </c>
      <c r="T126" s="157">
        <f t="shared" ref="T126:T189" si="21">IF(I126="x",H126,0)</f>
        <v>80.739999999999995</v>
      </c>
      <c r="U126" s="157">
        <f>IF(M126&lt;&gt;0,IF(M126=SVS,0,IF(M126=SVSg,0,IF(M126=Stundenverrechnungssatz!G5095,0,IF(M126=Stundenverrechnungssatz!I5095,0,IF(M126=Stundenverrechnungssatz!K5095,0,IF(M126=Stundenverrechnungssatz!M5095,0,1)))))))</f>
        <v>0</v>
      </c>
      <c r="V126" s="20"/>
    </row>
    <row r="127" spans="1:22" s="38" customFormat="1" ht="15" customHeight="1" x14ac:dyDescent="0.2">
      <c r="A127" s="160">
        <v>122</v>
      </c>
      <c r="B127" s="161" t="s">
        <v>684</v>
      </c>
      <c r="C127" s="161" t="s">
        <v>209</v>
      </c>
      <c r="D127" s="161" t="s">
        <v>210</v>
      </c>
      <c r="E127" s="161" t="s">
        <v>686</v>
      </c>
      <c r="F127" s="161" t="s">
        <v>222</v>
      </c>
      <c r="G127" s="161" t="s">
        <v>221</v>
      </c>
      <c r="H127" s="162">
        <v>80.5</v>
      </c>
      <c r="I127" s="163"/>
      <c r="J127" s="158" t="s">
        <v>63</v>
      </c>
      <c r="K127" s="159"/>
      <c r="L127" s="153">
        <v>38.08</v>
      </c>
      <c r="M127" s="154">
        <f t="shared" si="13"/>
        <v>17.98</v>
      </c>
      <c r="N127" s="155" t="str">
        <f t="shared" si="14"/>
        <v/>
      </c>
      <c r="O127" s="156">
        <f t="shared" si="15"/>
        <v>3065.44</v>
      </c>
      <c r="P127" s="156" t="e">
        <f t="shared" si="10"/>
        <v>#VALUE!</v>
      </c>
      <c r="Q127" s="156" t="e">
        <f t="shared" si="11"/>
        <v>#VALUE!</v>
      </c>
      <c r="R127" s="157" t="str">
        <f t="shared" si="20"/>
        <v>T</v>
      </c>
      <c r="S127" s="157">
        <f t="shared" si="12"/>
        <v>17.98</v>
      </c>
      <c r="T127" s="157">
        <f t="shared" si="21"/>
        <v>0</v>
      </c>
      <c r="U127" s="157">
        <f>IF(M127&lt;&gt;0,IF(M127=SVS,0,IF(M127=SVSg,0,IF(M127=Stundenverrechnungssatz!G5096,0,IF(M127=Stundenverrechnungssatz!I5096,0,IF(M127=Stundenverrechnungssatz!K5096,0,IF(M127=Stundenverrechnungssatz!M5096,0,1)))))))</f>
        <v>0</v>
      </c>
      <c r="V127" s="20"/>
    </row>
    <row r="128" spans="1:22" s="38" customFormat="1" ht="15" customHeight="1" x14ac:dyDescent="0.2">
      <c r="A128" s="160">
        <v>123</v>
      </c>
      <c r="B128" s="161" t="s">
        <v>684</v>
      </c>
      <c r="C128" s="161" t="s">
        <v>209</v>
      </c>
      <c r="D128" s="161" t="s">
        <v>210</v>
      </c>
      <c r="E128" s="161" t="s">
        <v>687</v>
      </c>
      <c r="F128" s="161" t="s">
        <v>502</v>
      </c>
      <c r="G128" s="161" t="s">
        <v>221</v>
      </c>
      <c r="H128" s="162">
        <v>80.739999999999995</v>
      </c>
      <c r="I128" s="163" t="s">
        <v>214</v>
      </c>
      <c r="J128" s="158" t="s">
        <v>32</v>
      </c>
      <c r="K128" s="159"/>
      <c r="L128" s="153">
        <v>96.05</v>
      </c>
      <c r="M128" s="154">
        <f t="shared" si="13"/>
        <v>17.98</v>
      </c>
      <c r="N128" s="155" t="str">
        <f t="shared" si="14"/>
        <v/>
      </c>
      <c r="O128" s="156">
        <f t="shared" si="15"/>
        <v>7755.0769999999993</v>
      </c>
      <c r="P128" s="156" t="e">
        <f t="shared" si="10"/>
        <v>#VALUE!</v>
      </c>
      <c r="Q128" s="156" t="e">
        <f t="shared" si="11"/>
        <v>#VALUE!</v>
      </c>
      <c r="R128" s="157" t="str">
        <f t="shared" si="20"/>
        <v>B</v>
      </c>
      <c r="S128" s="157">
        <f t="shared" si="12"/>
        <v>17.98</v>
      </c>
      <c r="T128" s="157">
        <f t="shared" si="21"/>
        <v>80.739999999999995</v>
      </c>
      <c r="U128" s="157">
        <f>IF(M128&lt;&gt;0,IF(M128=SVS,0,IF(M128=SVSg,0,IF(M128=Stundenverrechnungssatz!G5097,0,IF(M128=Stundenverrechnungssatz!I5097,0,IF(M128=Stundenverrechnungssatz!K5097,0,IF(M128=Stundenverrechnungssatz!M5097,0,1)))))))</f>
        <v>0</v>
      </c>
      <c r="V128" s="20"/>
    </row>
    <row r="129" spans="1:22" s="38" customFormat="1" ht="15" customHeight="1" x14ac:dyDescent="0.2">
      <c r="A129" s="160">
        <v>124</v>
      </c>
      <c r="B129" s="161" t="s">
        <v>684</v>
      </c>
      <c r="C129" s="161" t="s">
        <v>209</v>
      </c>
      <c r="D129" s="161" t="s">
        <v>210</v>
      </c>
      <c r="E129" s="161" t="s">
        <v>688</v>
      </c>
      <c r="F129" s="161" t="s">
        <v>689</v>
      </c>
      <c r="G129" s="161" t="s">
        <v>221</v>
      </c>
      <c r="H129" s="162">
        <v>26.69</v>
      </c>
      <c r="I129" s="163" t="s">
        <v>214</v>
      </c>
      <c r="J129" s="158" t="s">
        <v>63</v>
      </c>
      <c r="K129" s="159"/>
      <c r="L129" s="153">
        <v>38.08</v>
      </c>
      <c r="M129" s="154">
        <f t="shared" si="13"/>
        <v>17.98</v>
      </c>
      <c r="N129" s="155" t="str">
        <f t="shared" si="14"/>
        <v/>
      </c>
      <c r="O129" s="156">
        <f t="shared" si="15"/>
        <v>1016.3552</v>
      </c>
      <c r="P129" s="156" t="e">
        <f t="shared" si="10"/>
        <v>#VALUE!</v>
      </c>
      <c r="Q129" s="156" t="e">
        <f t="shared" si="11"/>
        <v>#VALUE!</v>
      </c>
      <c r="R129" s="157" t="str">
        <f t="shared" si="20"/>
        <v>T</v>
      </c>
      <c r="S129" s="157">
        <f t="shared" si="12"/>
        <v>17.98</v>
      </c>
      <c r="T129" s="157">
        <f t="shared" si="21"/>
        <v>26.69</v>
      </c>
      <c r="U129" s="157">
        <f>IF(M129&lt;&gt;0,IF(M129=SVS,0,IF(M129=SVSg,0,IF(M129=Stundenverrechnungssatz!G5098,0,IF(M129=Stundenverrechnungssatz!I5098,0,IF(M129=Stundenverrechnungssatz!K5098,0,IF(M129=Stundenverrechnungssatz!M5098,0,1)))))))</f>
        <v>0</v>
      </c>
      <c r="V129" s="20"/>
    </row>
    <row r="130" spans="1:22" s="38" customFormat="1" ht="15" customHeight="1" x14ac:dyDescent="0.2">
      <c r="A130" s="160">
        <v>125</v>
      </c>
      <c r="B130" s="161" t="s">
        <v>684</v>
      </c>
      <c r="C130" s="161" t="s">
        <v>209</v>
      </c>
      <c r="D130" s="161" t="s">
        <v>210</v>
      </c>
      <c r="E130" s="161" t="s">
        <v>690</v>
      </c>
      <c r="F130" s="161" t="s">
        <v>526</v>
      </c>
      <c r="G130" s="161" t="s">
        <v>221</v>
      </c>
      <c r="H130" s="162">
        <v>80.989999999999995</v>
      </c>
      <c r="I130" s="163" t="s">
        <v>214</v>
      </c>
      <c r="J130" s="158" t="s">
        <v>32</v>
      </c>
      <c r="K130" s="159"/>
      <c r="L130" s="153">
        <v>96.05</v>
      </c>
      <c r="M130" s="154">
        <f t="shared" si="13"/>
        <v>17.98</v>
      </c>
      <c r="N130" s="155" t="str">
        <f t="shared" si="14"/>
        <v/>
      </c>
      <c r="O130" s="156">
        <f t="shared" si="15"/>
        <v>7779.0894999999991</v>
      </c>
      <c r="P130" s="156" t="e">
        <f t="shared" si="10"/>
        <v>#VALUE!</v>
      </c>
      <c r="Q130" s="156" t="e">
        <f t="shared" si="11"/>
        <v>#VALUE!</v>
      </c>
      <c r="R130" s="157" t="str">
        <f t="shared" si="20"/>
        <v>B</v>
      </c>
      <c r="S130" s="157">
        <f t="shared" si="12"/>
        <v>17.98</v>
      </c>
      <c r="T130" s="157">
        <f t="shared" si="21"/>
        <v>80.989999999999995</v>
      </c>
      <c r="U130" s="157">
        <f>IF(M130&lt;&gt;0,IF(M130=SVS,0,IF(M130=SVSg,0,IF(M130=Stundenverrechnungssatz!G5099,0,IF(M130=Stundenverrechnungssatz!I5099,0,IF(M130=Stundenverrechnungssatz!K5099,0,IF(M130=Stundenverrechnungssatz!M5099,0,1)))))))</f>
        <v>0</v>
      </c>
      <c r="V130" s="20"/>
    </row>
    <row r="131" spans="1:22" s="38" customFormat="1" ht="15" customHeight="1" x14ac:dyDescent="0.2">
      <c r="A131" s="160">
        <v>126</v>
      </c>
      <c r="B131" s="161" t="s">
        <v>684</v>
      </c>
      <c r="C131" s="161" t="s">
        <v>209</v>
      </c>
      <c r="D131" s="161" t="s">
        <v>210</v>
      </c>
      <c r="E131" s="161" t="s">
        <v>691</v>
      </c>
      <c r="F131" s="161" t="s">
        <v>692</v>
      </c>
      <c r="G131" s="161" t="s">
        <v>351</v>
      </c>
      <c r="H131" s="162">
        <v>80.5</v>
      </c>
      <c r="I131" s="163" t="s">
        <v>214</v>
      </c>
      <c r="J131" s="158" t="s">
        <v>63</v>
      </c>
      <c r="K131" s="159"/>
      <c r="L131" s="153">
        <v>38.08</v>
      </c>
      <c r="M131" s="154">
        <f t="shared" si="13"/>
        <v>17.98</v>
      </c>
      <c r="N131" s="155" t="str">
        <f t="shared" si="14"/>
        <v/>
      </c>
      <c r="O131" s="156">
        <f t="shared" si="15"/>
        <v>3065.44</v>
      </c>
      <c r="P131" s="156" t="e">
        <f t="shared" si="10"/>
        <v>#VALUE!</v>
      </c>
      <c r="Q131" s="156" t="e">
        <f t="shared" si="11"/>
        <v>#VALUE!</v>
      </c>
      <c r="R131" s="157" t="str">
        <f t="shared" si="20"/>
        <v>T</v>
      </c>
      <c r="S131" s="157">
        <f t="shared" si="12"/>
        <v>17.98</v>
      </c>
      <c r="T131" s="157">
        <f t="shared" si="21"/>
        <v>80.5</v>
      </c>
      <c r="U131" s="157">
        <f>IF(M131&lt;&gt;0,IF(M131=SVS,0,IF(M131=SVSg,0,IF(M131=Stundenverrechnungssatz!G5100,0,IF(M131=Stundenverrechnungssatz!I5100,0,IF(M131=Stundenverrechnungssatz!K5100,0,IF(M131=Stundenverrechnungssatz!M5100,0,1)))))))</f>
        <v>0</v>
      </c>
      <c r="V131" s="20"/>
    </row>
    <row r="132" spans="1:22" s="38" customFormat="1" ht="15" customHeight="1" x14ac:dyDescent="0.2">
      <c r="A132" s="160">
        <v>127</v>
      </c>
      <c r="B132" s="161" t="s">
        <v>684</v>
      </c>
      <c r="C132" s="161" t="s">
        <v>209</v>
      </c>
      <c r="D132" s="161" t="s">
        <v>210</v>
      </c>
      <c r="E132" s="161" t="s">
        <v>693</v>
      </c>
      <c r="F132" s="161" t="s">
        <v>426</v>
      </c>
      <c r="G132" s="161" t="s">
        <v>351</v>
      </c>
      <c r="H132" s="162">
        <v>80.739999999999995</v>
      </c>
      <c r="I132" s="163" t="s">
        <v>214</v>
      </c>
      <c r="J132" s="158" t="s">
        <v>32</v>
      </c>
      <c r="K132" s="159"/>
      <c r="L132" s="153">
        <v>96.05</v>
      </c>
      <c r="M132" s="154">
        <f t="shared" si="13"/>
        <v>17.98</v>
      </c>
      <c r="N132" s="155" t="str">
        <f t="shared" si="14"/>
        <v/>
      </c>
      <c r="O132" s="156">
        <f t="shared" si="15"/>
        <v>7755.0769999999993</v>
      </c>
      <c r="P132" s="156" t="e">
        <f t="shared" si="10"/>
        <v>#VALUE!</v>
      </c>
      <c r="Q132" s="156" t="e">
        <f t="shared" si="11"/>
        <v>#VALUE!</v>
      </c>
      <c r="R132" s="157" t="str">
        <f t="shared" si="20"/>
        <v>B</v>
      </c>
      <c r="S132" s="157">
        <f t="shared" si="12"/>
        <v>17.98</v>
      </c>
      <c r="T132" s="157">
        <f t="shared" si="21"/>
        <v>80.739999999999995</v>
      </c>
      <c r="U132" s="157">
        <f>IF(M132&lt;&gt;0,IF(M132=SVS,0,IF(M132=SVSg,0,IF(M132=Stundenverrechnungssatz!G5101,0,IF(M132=Stundenverrechnungssatz!I5101,0,IF(M132=Stundenverrechnungssatz!K5101,0,IF(M132=Stundenverrechnungssatz!M5101,0,1)))))))</f>
        <v>0</v>
      </c>
      <c r="V132" s="20"/>
    </row>
    <row r="133" spans="1:22" s="38" customFormat="1" ht="15" customHeight="1" x14ac:dyDescent="0.2">
      <c r="A133" s="160">
        <v>128</v>
      </c>
      <c r="B133" s="161" t="s">
        <v>684</v>
      </c>
      <c r="C133" s="161" t="s">
        <v>209</v>
      </c>
      <c r="D133" s="161" t="s">
        <v>210</v>
      </c>
      <c r="E133" s="161" t="s">
        <v>694</v>
      </c>
      <c r="F133" s="161" t="s">
        <v>216</v>
      </c>
      <c r="G133" s="161" t="s">
        <v>351</v>
      </c>
      <c r="H133" s="162">
        <v>22.6</v>
      </c>
      <c r="I133" s="163" t="s">
        <v>214</v>
      </c>
      <c r="J133" s="158" t="s">
        <v>119</v>
      </c>
      <c r="K133" s="159"/>
      <c r="L133" s="153">
        <v>0</v>
      </c>
      <c r="M133" s="154">
        <f t="shared" si="13"/>
        <v>17.98</v>
      </c>
      <c r="N133" s="155">
        <f t="shared" si="14"/>
        <v>1.0000000000000001E-5</v>
      </c>
      <c r="O133" s="156">
        <f t="shared" si="15"/>
        <v>0</v>
      </c>
      <c r="P133" s="156">
        <f t="shared" si="10"/>
        <v>0</v>
      </c>
      <c r="Q133" s="156">
        <f t="shared" si="11"/>
        <v>0</v>
      </c>
      <c r="R133" s="157" t="str">
        <f t="shared" si="20"/>
        <v>n</v>
      </c>
      <c r="S133" s="157">
        <f t="shared" si="12"/>
        <v>17.98</v>
      </c>
      <c r="T133" s="157">
        <f t="shared" si="21"/>
        <v>22.6</v>
      </c>
      <c r="U133" s="157">
        <f>IF(M133&lt;&gt;0,IF(M133=SVS,0,IF(M133=SVSg,0,IF(M133=Stundenverrechnungssatz!G5102,0,IF(M133=Stundenverrechnungssatz!I5102,0,IF(M133=Stundenverrechnungssatz!K5102,0,IF(M133=Stundenverrechnungssatz!M5102,0,1)))))))</f>
        <v>0</v>
      </c>
      <c r="V133" s="20"/>
    </row>
    <row r="134" spans="1:22" s="38" customFormat="1" ht="15" customHeight="1" x14ac:dyDescent="0.2">
      <c r="A134" s="160">
        <v>129</v>
      </c>
      <c r="B134" s="161" t="s">
        <v>684</v>
      </c>
      <c r="C134" s="161" t="s">
        <v>209</v>
      </c>
      <c r="D134" s="161" t="s">
        <v>210</v>
      </c>
      <c r="E134" s="161" t="s">
        <v>695</v>
      </c>
      <c r="F134" s="161" t="s">
        <v>43</v>
      </c>
      <c r="G134" s="161" t="s">
        <v>363</v>
      </c>
      <c r="H134" s="162">
        <v>37.36</v>
      </c>
      <c r="I134" s="163"/>
      <c r="J134" s="158" t="s">
        <v>31</v>
      </c>
      <c r="K134" s="159"/>
      <c r="L134" s="153">
        <v>96.05</v>
      </c>
      <c r="M134" s="154">
        <f t="shared" ref="M134:M197" si="22">SVS</f>
        <v>17.98</v>
      </c>
      <c r="N134" s="155" t="str">
        <f t="shared" ref="N134:N197" si="23">IF(VLOOKUP(J134,Vorgaben,4,FALSE)=0,"",VLOOKUP(J134,Vorgaben,4,FALSE))</f>
        <v/>
      </c>
      <c r="O134" s="156">
        <f t="shared" ref="O134:O197" si="24">H134*L134</f>
        <v>3588.4279999999999</v>
      </c>
      <c r="P134" s="156" t="e">
        <f t="shared" ref="P134:P197" si="25">O134/N134</f>
        <v>#VALUE!</v>
      </c>
      <c r="Q134" s="156" t="e">
        <f t="shared" ref="Q134:Q197" si="26">P134*M134</f>
        <v>#VALUE!</v>
      </c>
      <c r="R134" s="157" t="str">
        <f t="shared" si="20"/>
        <v>A</v>
      </c>
      <c r="S134" s="157">
        <f t="shared" ref="S134:S197" si="27">IF(M134=SVS,M134,"")</f>
        <v>17.98</v>
      </c>
      <c r="T134" s="157">
        <f t="shared" si="21"/>
        <v>0</v>
      </c>
      <c r="U134" s="157">
        <f>IF(M134&lt;&gt;0,IF(M134=SVS,0,IF(M134=SVSg,0,IF(M134=Stundenverrechnungssatz!G5103,0,IF(M134=Stundenverrechnungssatz!I5103,0,IF(M134=Stundenverrechnungssatz!K5103,0,IF(M134=Stundenverrechnungssatz!M5103,0,1)))))))</f>
        <v>0</v>
      </c>
      <c r="V134" s="20"/>
    </row>
    <row r="135" spans="1:22" s="38" customFormat="1" ht="15" customHeight="1" x14ac:dyDescent="0.2">
      <c r="A135" s="160">
        <v>130</v>
      </c>
      <c r="B135" s="161" t="s">
        <v>684</v>
      </c>
      <c r="C135" s="161" t="s">
        <v>209</v>
      </c>
      <c r="D135" s="161" t="s">
        <v>210</v>
      </c>
      <c r="E135" s="161" t="s">
        <v>696</v>
      </c>
      <c r="F135" s="161" t="s">
        <v>43</v>
      </c>
      <c r="G135" s="161" t="s">
        <v>363</v>
      </c>
      <c r="H135" s="162">
        <v>30.57</v>
      </c>
      <c r="I135" s="163"/>
      <c r="J135" s="158" t="s">
        <v>31</v>
      </c>
      <c r="K135" s="159"/>
      <c r="L135" s="153">
        <v>96.05</v>
      </c>
      <c r="M135" s="154">
        <f t="shared" si="22"/>
        <v>17.98</v>
      </c>
      <c r="N135" s="155" t="str">
        <f t="shared" si="23"/>
        <v/>
      </c>
      <c r="O135" s="156">
        <f t="shared" si="24"/>
        <v>2936.2485000000001</v>
      </c>
      <c r="P135" s="156" t="e">
        <f t="shared" si="25"/>
        <v>#VALUE!</v>
      </c>
      <c r="Q135" s="156" t="e">
        <f t="shared" si="26"/>
        <v>#VALUE!</v>
      </c>
      <c r="R135" s="157" t="str">
        <f t="shared" si="20"/>
        <v>A</v>
      </c>
      <c r="S135" s="157">
        <f t="shared" si="27"/>
        <v>17.98</v>
      </c>
      <c r="T135" s="157">
        <f t="shared" si="21"/>
        <v>0</v>
      </c>
      <c r="U135" s="157">
        <f>IF(M135&lt;&gt;0,IF(M135=SVS,0,IF(M135=SVSg,0,IF(M135=Stundenverrechnungssatz!G5104,0,IF(M135=Stundenverrechnungssatz!I5104,0,IF(M135=Stundenverrechnungssatz!K5104,0,IF(M135=Stundenverrechnungssatz!M5104,0,1)))))))</f>
        <v>0</v>
      </c>
      <c r="V135" s="20"/>
    </row>
    <row r="136" spans="1:22" s="38" customFormat="1" ht="15" customHeight="1" x14ac:dyDescent="0.2">
      <c r="A136" s="160">
        <v>131</v>
      </c>
      <c r="B136" s="161" t="s">
        <v>684</v>
      </c>
      <c r="C136" s="161" t="s">
        <v>209</v>
      </c>
      <c r="D136" s="161" t="s">
        <v>210</v>
      </c>
      <c r="E136" s="161" t="s">
        <v>697</v>
      </c>
      <c r="F136" s="161" t="s">
        <v>343</v>
      </c>
      <c r="G136" s="161" t="s">
        <v>351</v>
      </c>
      <c r="H136" s="162">
        <v>41.08</v>
      </c>
      <c r="I136" s="163"/>
      <c r="J136" s="158" t="s">
        <v>64</v>
      </c>
      <c r="K136" s="159"/>
      <c r="L136" s="153">
        <v>9</v>
      </c>
      <c r="M136" s="154">
        <f t="shared" si="22"/>
        <v>17.98</v>
      </c>
      <c r="N136" s="155" t="str">
        <f t="shared" si="23"/>
        <v/>
      </c>
      <c r="O136" s="156">
        <f t="shared" si="24"/>
        <v>369.71999999999997</v>
      </c>
      <c r="P136" s="156" t="e">
        <f t="shared" si="25"/>
        <v>#VALUE!</v>
      </c>
      <c r="Q136" s="156" t="e">
        <f t="shared" si="26"/>
        <v>#VALUE!</v>
      </c>
      <c r="R136" s="157" t="str">
        <f t="shared" si="20"/>
        <v>T</v>
      </c>
      <c r="S136" s="157">
        <f t="shared" si="27"/>
        <v>17.98</v>
      </c>
      <c r="T136" s="157">
        <f t="shared" si="21"/>
        <v>0</v>
      </c>
      <c r="U136" s="157">
        <f>IF(M136&lt;&gt;0,IF(M136=SVS,0,IF(M136=SVSg,0,IF(M136=Stundenverrechnungssatz!G5105,0,IF(M136=Stundenverrechnungssatz!I5105,0,IF(M136=Stundenverrechnungssatz!K5105,0,IF(M136=Stundenverrechnungssatz!M5105,0,1)))))))</f>
        <v>0</v>
      </c>
      <c r="V136" s="20"/>
    </row>
    <row r="137" spans="1:22" s="38" customFormat="1" ht="15" customHeight="1" x14ac:dyDescent="0.2">
      <c r="A137" s="160">
        <v>132</v>
      </c>
      <c r="B137" s="161" t="s">
        <v>684</v>
      </c>
      <c r="C137" s="161" t="s">
        <v>209</v>
      </c>
      <c r="D137" s="161" t="s">
        <v>210</v>
      </c>
      <c r="E137" s="161" t="s">
        <v>240</v>
      </c>
      <c r="F137" s="161" t="s">
        <v>212</v>
      </c>
      <c r="G137" s="161" t="s">
        <v>351</v>
      </c>
      <c r="H137" s="162">
        <v>2.72</v>
      </c>
      <c r="I137" s="163"/>
      <c r="J137" s="158" t="s">
        <v>55</v>
      </c>
      <c r="K137" s="159"/>
      <c r="L137" s="153">
        <v>96.05</v>
      </c>
      <c r="M137" s="154">
        <f t="shared" si="22"/>
        <v>17.98</v>
      </c>
      <c r="N137" s="155" t="str">
        <f t="shared" si="23"/>
        <v/>
      </c>
      <c r="O137" s="156">
        <f t="shared" si="24"/>
        <v>261.25600000000003</v>
      </c>
      <c r="P137" s="156" t="e">
        <f t="shared" si="25"/>
        <v>#VALUE!</v>
      </c>
      <c r="Q137" s="156" t="e">
        <f t="shared" si="26"/>
        <v>#VALUE!</v>
      </c>
      <c r="R137" s="157" t="str">
        <f t="shared" si="20"/>
        <v>F</v>
      </c>
      <c r="S137" s="157">
        <f t="shared" si="27"/>
        <v>17.98</v>
      </c>
      <c r="T137" s="157">
        <f t="shared" si="21"/>
        <v>0</v>
      </c>
      <c r="U137" s="157">
        <f>IF(M137&lt;&gt;0,IF(M137=SVS,0,IF(M137=SVSg,0,IF(M137=Stundenverrechnungssatz!G5106,0,IF(M137=Stundenverrechnungssatz!I5106,0,IF(M137=Stundenverrechnungssatz!K5106,0,IF(M137=Stundenverrechnungssatz!M5106,0,1)))))))</f>
        <v>0</v>
      </c>
      <c r="V137" s="20"/>
    </row>
    <row r="138" spans="1:22" s="38" customFormat="1" ht="15" customHeight="1" x14ac:dyDescent="0.2">
      <c r="A138" s="160">
        <v>133</v>
      </c>
      <c r="B138" s="161" t="s">
        <v>684</v>
      </c>
      <c r="C138" s="161" t="s">
        <v>209</v>
      </c>
      <c r="D138" s="161" t="s">
        <v>210</v>
      </c>
      <c r="E138" s="161" t="s">
        <v>698</v>
      </c>
      <c r="F138" s="161" t="s">
        <v>282</v>
      </c>
      <c r="G138" s="161" t="s">
        <v>351</v>
      </c>
      <c r="H138" s="162">
        <v>52.92</v>
      </c>
      <c r="I138" s="163"/>
      <c r="J138" s="158" t="s">
        <v>31</v>
      </c>
      <c r="K138" s="159"/>
      <c r="L138" s="153">
        <v>96.05</v>
      </c>
      <c r="M138" s="154">
        <f t="shared" si="22"/>
        <v>17.98</v>
      </c>
      <c r="N138" s="155" t="str">
        <f t="shared" si="23"/>
        <v/>
      </c>
      <c r="O138" s="156">
        <f t="shared" si="24"/>
        <v>5082.9660000000003</v>
      </c>
      <c r="P138" s="156" t="e">
        <f t="shared" si="25"/>
        <v>#VALUE!</v>
      </c>
      <c r="Q138" s="156" t="e">
        <f t="shared" si="26"/>
        <v>#VALUE!</v>
      </c>
      <c r="R138" s="157" t="str">
        <f t="shared" si="20"/>
        <v>A</v>
      </c>
      <c r="S138" s="157">
        <f t="shared" si="27"/>
        <v>17.98</v>
      </c>
      <c r="T138" s="157">
        <f t="shared" si="21"/>
        <v>0</v>
      </c>
      <c r="U138" s="157">
        <f>IF(M138&lt;&gt;0,IF(M138=SVS,0,IF(M138=SVSg,0,IF(M138=Stundenverrechnungssatz!G5107,0,IF(M138=Stundenverrechnungssatz!I5107,0,IF(M138=Stundenverrechnungssatz!K5107,0,IF(M138=Stundenverrechnungssatz!M5107,0,1)))))))</f>
        <v>0</v>
      </c>
      <c r="V138" s="20"/>
    </row>
    <row r="139" spans="1:22" s="38" customFormat="1" ht="15" customHeight="1" x14ac:dyDescent="0.2">
      <c r="A139" s="160">
        <v>134</v>
      </c>
      <c r="B139" s="161" t="s">
        <v>684</v>
      </c>
      <c r="C139" s="161" t="s">
        <v>209</v>
      </c>
      <c r="D139" s="161" t="s">
        <v>210</v>
      </c>
      <c r="E139" s="161" t="s">
        <v>699</v>
      </c>
      <c r="F139" s="161" t="s">
        <v>229</v>
      </c>
      <c r="G139" s="161" t="s">
        <v>221</v>
      </c>
      <c r="H139" s="162">
        <v>59.82</v>
      </c>
      <c r="I139" s="163" t="s">
        <v>214</v>
      </c>
      <c r="J139" s="158" t="s">
        <v>32</v>
      </c>
      <c r="K139" s="159"/>
      <c r="L139" s="153">
        <v>96.05</v>
      </c>
      <c r="M139" s="154">
        <f t="shared" si="22"/>
        <v>17.98</v>
      </c>
      <c r="N139" s="155" t="str">
        <f t="shared" si="23"/>
        <v/>
      </c>
      <c r="O139" s="156">
        <f t="shared" si="24"/>
        <v>5745.7110000000002</v>
      </c>
      <c r="P139" s="156" t="e">
        <f t="shared" si="25"/>
        <v>#VALUE!</v>
      </c>
      <c r="Q139" s="156" t="e">
        <f t="shared" si="26"/>
        <v>#VALUE!</v>
      </c>
      <c r="R139" s="157" t="str">
        <f t="shared" si="20"/>
        <v>B</v>
      </c>
      <c r="S139" s="157">
        <f t="shared" si="27"/>
        <v>17.98</v>
      </c>
      <c r="T139" s="157">
        <f t="shared" si="21"/>
        <v>59.82</v>
      </c>
      <c r="U139" s="157">
        <f>IF(M139&lt;&gt;0,IF(M139=SVS,0,IF(M139=SVSg,0,IF(M139=Stundenverrechnungssatz!G5108,0,IF(M139=Stundenverrechnungssatz!I5108,0,IF(M139=Stundenverrechnungssatz!K5108,0,IF(M139=Stundenverrechnungssatz!M5108,0,1)))))))</f>
        <v>0</v>
      </c>
      <c r="V139" s="20"/>
    </row>
    <row r="140" spans="1:22" s="38" customFormat="1" ht="15" customHeight="1" x14ac:dyDescent="0.2">
      <c r="A140" s="160">
        <v>135</v>
      </c>
      <c r="B140" s="161" t="s">
        <v>684</v>
      </c>
      <c r="C140" s="161" t="s">
        <v>209</v>
      </c>
      <c r="D140" s="161" t="s">
        <v>210</v>
      </c>
      <c r="E140" s="161" t="s">
        <v>700</v>
      </c>
      <c r="F140" s="161" t="s">
        <v>320</v>
      </c>
      <c r="G140" s="161" t="s">
        <v>221</v>
      </c>
      <c r="H140" s="162">
        <v>17.97</v>
      </c>
      <c r="I140" s="163"/>
      <c r="J140" s="158" t="s">
        <v>64</v>
      </c>
      <c r="K140" s="159"/>
      <c r="L140" s="153">
        <v>9</v>
      </c>
      <c r="M140" s="154">
        <f t="shared" si="22"/>
        <v>17.98</v>
      </c>
      <c r="N140" s="155" t="str">
        <f t="shared" si="23"/>
        <v/>
      </c>
      <c r="O140" s="156">
        <f t="shared" si="24"/>
        <v>161.72999999999999</v>
      </c>
      <c r="P140" s="156" t="e">
        <f t="shared" si="25"/>
        <v>#VALUE!</v>
      </c>
      <c r="Q140" s="156" t="e">
        <f t="shared" si="26"/>
        <v>#VALUE!</v>
      </c>
      <c r="R140" s="157" t="str">
        <f t="shared" si="20"/>
        <v>T</v>
      </c>
      <c r="S140" s="157">
        <f t="shared" si="27"/>
        <v>17.98</v>
      </c>
      <c r="T140" s="157">
        <f t="shared" si="21"/>
        <v>0</v>
      </c>
      <c r="U140" s="157">
        <f>IF(M140&lt;&gt;0,IF(M140=SVS,0,IF(M140=SVSg,0,IF(M140=Stundenverrechnungssatz!G5109,0,IF(M140=Stundenverrechnungssatz!I5109,0,IF(M140=Stundenverrechnungssatz!K5109,0,IF(M140=Stundenverrechnungssatz!M5109,0,1)))))))</f>
        <v>0</v>
      </c>
      <c r="V140" s="20"/>
    </row>
    <row r="141" spans="1:22" s="38" customFormat="1" ht="15" customHeight="1" x14ac:dyDescent="0.2">
      <c r="A141" s="160">
        <v>136</v>
      </c>
      <c r="B141" s="161" t="s">
        <v>684</v>
      </c>
      <c r="C141" s="161" t="s">
        <v>209</v>
      </c>
      <c r="D141" s="161" t="s">
        <v>210</v>
      </c>
      <c r="E141" s="161" t="s">
        <v>701</v>
      </c>
      <c r="F141" s="161" t="s">
        <v>229</v>
      </c>
      <c r="G141" s="161" t="s">
        <v>702</v>
      </c>
      <c r="H141" s="162">
        <v>64.7</v>
      </c>
      <c r="I141" s="163"/>
      <c r="J141" s="158" t="s">
        <v>32</v>
      </c>
      <c r="K141" s="159"/>
      <c r="L141" s="153">
        <v>96.05</v>
      </c>
      <c r="M141" s="154">
        <f t="shared" si="22"/>
        <v>17.98</v>
      </c>
      <c r="N141" s="155" t="str">
        <f t="shared" si="23"/>
        <v/>
      </c>
      <c r="O141" s="156">
        <f t="shared" si="24"/>
        <v>6214.4350000000004</v>
      </c>
      <c r="P141" s="156" t="e">
        <f t="shared" si="25"/>
        <v>#VALUE!</v>
      </c>
      <c r="Q141" s="156" t="e">
        <f t="shared" si="26"/>
        <v>#VALUE!</v>
      </c>
      <c r="R141" s="157" t="str">
        <f t="shared" si="20"/>
        <v>B</v>
      </c>
      <c r="S141" s="157">
        <f t="shared" si="27"/>
        <v>17.98</v>
      </c>
      <c r="T141" s="157">
        <f t="shared" si="21"/>
        <v>0</v>
      </c>
      <c r="U141" s="157">
        <f>IF(M141&lt;&gt;0,IF(M141=SVS,0,IF(M141=SVSg,0,IF(M141=Stundenverrechnungssatz!G5110,0,IF(M141=Stundenverrechnungssatz!I5110,0,IF(M141=Stundenverrechnungssatz!K5110,0,IF(M141=Stundenverrechnungssatz!M5110,0,1)))))))</f>
        <v>0</v>
      </c>
      <c r="V141" s="20"/>
    </row>
    <row r="142" spans="1:22" s="38" customFormat="1" ht="15" customHeight="1" x14ac:dyDescent="0.2">
      <c r="A142" s="160">
        <v>137</v>
      </c>
      <c r="B142" s="161" t="s">
        <v>684</v>
      </c>
      <c r="C142" s="161" t="s">
        <v>209</v>
      </c>
      <c r="D142" s="161" t="s">
        <v>210</v>
      </c>
      <c r="E142" s="161" t="s">
        <v>703</v>
      </c>
      <c r="F142" s="161" t="s">
        <v>229</v>
      </c>
      <c r="G142" s="161" t="s">
        <v>702</v>
      </c>
      <c r="H142" s="162">
        <v>64.239999999999995</v>
      </c>
      <c r="I142" s="163"/>
      <c r="J142" s="158" t="s">
        <v>32</v>
      </c>
      <c r="K142" s="159"/>
      <c r="L142" s="153">
        <v>96.05</v>
      </c>
      <c r="M142" s="154">
        <f t="shared" si="22"/>
        <v>17.98</v>
      </c>
      <c r="N142" s="155" t="str">
        <f t="shared" si="23"/>
        <v/>
      </c>
      <c r="O142" s="156">
        <f t="shared" si="24"/>
        <v>6170.2519999999995</v>
      </c>
      <c r="P142" s="156" t="e">
        <f t="shared" si="25"/>
        <v>#VALUE!</v>
      </c>
      <c r="Q142" s="156" t="e">
        <f t="shared" si="26"/>
        <v>#VALUE!</v>
      </c>
      <c r="R142" s="157" t="str">
        <f t="shared" si="20"/>
        <v>B</v>
      </c>
      <c r="S142" s="157">
        <f t="shared" si="27"/>
        <v>17.98</v>
      </c>
      <c r="T142" s="157">
        <f t="shared" si="21"/>
        <v>0</v>
      </c>
      <c r="U142" s="157">
        <f>IF(M142&lt;&gt;0,IF(M142=SVS,0,IF(M142=SVSg,0,IF(M142=Stundenverrechnungssatz!G5111,0,IF(M142=Stundenverrechnungssatz!I5111,0,IF(M142=Stundenverrechnungssatz!K5111,0,IF(M142=Stundenverrechnungssatz!M5111,0,1)))))))</f>
        <v>0</v>
      </c>
      <c r="V142" s="20"/>
    </row>
    <row r="143" spans="1:22" s="38" customFormat="1" ht="15" customHeight="1" x14ac:dyDescent="0.2">
      <c r="A143" s="160">
        <v>138</v>
      </c>
      <c r="B143" s="161" t="s">
        <v>684</v>
      </c>
      <c r="C143" s="161" t="s">
        <v>209</v>
      </c>
      <c r="D143" s="161" t="s">
        <v>210</v>
      </c>
      <c r="E143" s="161" t="s">
        <v>704</v>
      </c>
      <c r="F143" s="161" t="s">
        <v>229</v>
      </c>
      <c r="G143" s="161" t="s">
        <v>221</v>
      </c>
      <c r="H143" s="162">
        <v>54.59</v>
      </c>
      <c r="I143" s="163"/>
      <c r="J143" s="158" t="s">
        <v>32</v>
      </c>
      <c r="K143" s="159"/>
      <c r="L143" s="153">
        <v>96.05</v>
      </c>
      <c r="M143" s="154">
        <f t="shared" si="22"/>
        <v>17.98</v>
      </c>
      <c r="N143" s="155" t="str">
        <f t="shared" si="23"/>
        <v/>
      </c>
      <c r="O143" s="156">
        <f t="shared" si="24"/>
        <v>5243.3694999999998</v>
      </c>
      <c r="P143" s="156" t="e">
        <f t="shared" si="25"/>
        <v>#VALUE!</v>
      </c>
      <c r="Q143" s="156" t="e">
        <f t="shared" si="26"/>
        <v>#VALUE!</v>
      </c>
      <c r="R143" s="157" t="str">
        <f t="shared" si="20"/>
        <v>B</v>
      </c>
      <c r="S143" s="157">
        <f t="shared" si="27"/>
        <v>17.98</v>
      </c>
      <c r="T143" s="157">
        <f t="shared" si="21"/>
        <v>0</v>
      </c>
      <c r="U143" s="157">
        <f>IF(M143&lt;&gt;0,IF(M143=SVS,0,IF(M143=SVSg,0,IF(M143=Stundenverrechnungssatz!G5112,0,IF(M143=Stundenverrechnungssatz!I5112,0,IF(M143=Stundenverrechnungssatz!K5112,0,IF(M143=Stundenverrechnungssatz!M5112,0,1)))))))</f>
        <v>0</v>
      </c>
      <c r="V143" s="20"/>
    </row>
    <row r="144" spans="1:22" s="38" customFormat="1" ht="15" customHeight="1" x14ac:dyDescent="0.2">
      <c r="A144" s="160">
        <v>139</v>
      </c>
      <c r="B144" s="161" t="s">
        <v>684</v>
      </c>
      <c r="C144" s="161" t="s">
        <v>209</v>
      </c>
      <c r="D144" s="161" t="s">
        <v>210</v>
      </c>
      <c r="E144" s="161" t="s">
        <v>705</v>
      </c>
      <c r="F144" s="161" t="s">
        <v>260</v>
      </c>
      <c r="G144" s="161" t="s">
        <v>221</v>
      </c>
      <c r="H144" s="162">
        <v>16.38</v>
      </c>
      <c r="I144" s="163"/>
      <c r="J144" s="158" t="s">
        <v>57</v>
      </c>
      <c r="K144" s="159"/>
      <c r="L144" s="153">
        <v>96.05</v>
      </c>
      <c r="M144" s="154">
        <f t="shared" si="22"/>
        <v>17.98</v>
      </c>
      <c r="N144" s="155" t="str">
        <f t="shared" si="23"/>
        <v/>
      </c>
      <c r="O144" s="156">
        <f t="shared" si="24"/>
        <v>1573.2989999999998</v>
      </c>
      <c r="P144" s="156" t="e">
        <f t="shared" si="25"/>
        <v>#VALUE!</v>
      </c>
      <c r="Q144" s="156" t="e">
        <f t="shared" si="26"/>
        <v>#VALUE!</v>
      </c>
      <c r="R144" s="157" t="str">
        <f t="shared" si="20"/>
        <v>G</v>
      </c>
      <c r="S144" s="157">
        <f t="shared" si="27"/>
        <v>17.98</v>
      </c>
      <c r="T144" s="157">
        <f t="shared" si="21"/>
        <v>0</v>
      </c>
      <c r="U144" s="157">
        <f>IF(M144&lt;&gt;0,IF(M144=SVS,0,IF(M144=SVSg,0,IF(M144=Stundenverrechnungssatz!G5113,0,IF(M144=Stundenverrechnungssatz!I5113,0,IF(M144=Stundenverrechnungssatz!K5113,0,IF(M144=Stundenverrechnungssatz!M5113,0,1)))))))</f>
        <v>0</v>
      </c>
      <c r="V144" s="20"/>
    </row>
    <row r="145" spans="1:22" s="38" customFormat="1" ht="15" customHeight="1" x14ac:dyDescent="0.2">
      <c r="A145" s="160">
        <v>140</v>
      </c>
      <c r="B145" s="161" t="s">
        <v>684</v>
      </c>
      <c r="C145" s="161" t="s">
        <v>209</v>
      </c>
      <c r="D145" s="161" t="s">
        <v>210</v>
      </c>
      <c r="E145" s="161" t="s">
        <v>370</v>
      </c>
      <c r="F145" s="161" t="s">
        <v>212</v>
      </c>
      <c r="G145" s="161" t="s">
        <v>221</v>
      </c>
      <c r="H145" s="162">
        <v>86.08</v>
      </c>
      <c r="I145" s="163" t="s">
        <v>214</v>
      </c>
      <c r="J145" s="158" t="s">
        <v>55</v>
      </c>
      <c r="K145" s="159"/>
      <c r="L145" s="153">
        <v>96.05</v>
      </c>
      <c r="M145" s="154">
        <f t="shared" si="22"/>
        <v>17.98</v>
      </c>
      <c r="N145" s="155" t="str">
        <f t="shared" si="23"/>
        <v/>
      </c>
      <c r="O145" s="156">
        <f t="shared" si="24"/>
        <v>8267.9840000000004</v>
      </c>
      <c r="P145" s="156" t="e">
        <f t="shared" si="25"/>
        <v>#VALUE!</v>
      </c>
      <c r="Q145" s="156" t="e">
        <f t="shared" si="26"/>
        <v>#VALUE!</v>
      </c>
      <c r="R145" s="157" t="str">
        <f t="shared" si="20"/>
        <v>F</v>
      </c>
      <c r="S145" s="157">
        <f t="shared" si="27"/>
        <v>17.98</v>
      </c>
      <c r="T145" s="157">
        <f t="shared" si="21"/>
        <v>86.08</v>
      </c>
      <c r="U145" s="157">
        <f>IF(M145&lt;&gt;0,IF(M145=SVS,0,IF(M145=SVSg,0,IF(M145=Stundenverrechnungssatz!G5114,0,IF(M145=Stundenverrechnungssatz!I5114,0,IF(M145=Stundenverrechnungssatz!K5114,0,IF(M145=Stundenverrechnungssatz!M5114,0,1)))))))</f>
        <v>0</v>
      </c>
      <c r="V145" s="20"/>
    </row>
    <row r="146" spans="1:22" s="38" customFormat="1" ht="15" customHeight="1" x14ac:dyDescent="0.2">
      <c r="A146" s="160">
        <v>141</v>
      </c>
      <c r="B146" s="161" t="s">
        <v>684</v>
      </c>
      <c r="C146" s="161" t="s">
        <v>209</v>
      </c>
      <c r="D146" s="161" t="s">
        <v>210</v>
      </c>
      <c r="E146" s="161" t="s">
        <v>464</v>
      </c>
      <c r="F146" s="161" t="s">
        <v>212</v>
      </c>
      <c r="G146" s="161" t="s">
        <v>221</v>
      </c>
      <c r="H146" s="162">
        <v>16.850000000000001</v>
      </c>
      <c r="I146" s="163" t="s">
        <v>214</v>
      </c>
      <c r="J146" s="158" t="s">
        <v>55</v>
      </c>
      <c r="K146" s="159"/>
      <c r="L146" s="153">
        <v>96.05</v>
      </c>
      <c r="M146" s="154">
        <f t="shared" si="22"/>
        <v>17.98</v>
      </c>
      <c r="N146" s="155" t="str">
        <f t="shared" si="23"/>
        <v/>
      </c>
      <c r="O146" s="156">
        <f t="shared" si="24"/>
        <v>1618.4425000000001</v>
      </c>
      <c r="P146" s="156" t="e">
        <f t="shared" si="25"/>
        <v>#VALUE!</v>
      </c>
      <c r="Q146" s="156" t="e">
        <f t="shared" si="26"/>
        <v>#VALUE!</v>
      </c>
      <c r="R146" s="157" t="str">
        <f t="shared" si="20"/>
        <v>F</v>
      </c>
      <c r="S146" s="157">
        <f t="shared" si="27"/>
        <v>17.98</v>
      </c>
      <c r="T146" s="157">
        <f t="shared" si="21"/>
        <v>16.850000000000001</v>
      </c>
      <c r="U146" s="157">
        <f>IF(M146&lt;&gt;0,IF(M146=SVS,0,IF(M146=SVSg,0,IF(M146=Stundenverrechnungssatz!G5115,0,IF(M146=Stundenverrechnungssatz!I5115,0,IF(M146=Stundenverrechnungssatz!K5115,0,IF(M146=Stundenverrechnungssatz!M5115,0,1)))))))</f>
        <v>0</v>
      </c>
      <c r="V146" s="20"/>
    </row>
    <row r="147" spans="1:22" s="38" customFormat="1" ht="15" customHeight="1" x14ac:dyDescent="0.2">
      <c r="A147" s="160">
        <v>142</v>
      </c>
      <c r="B147" s="161" t="s">
        <v>684</v>
      </c>
      <c r="C147" s="161" t="s">
        <v>209</v>
      </c>
      <c r="D147" s="161" t="s">
        <v>210</v>
      </c>
      <c r="E147" s="161" t="s">
        <v>371</v>
      </c>
      <c r="F147" s="161" t="s">
        <v>212</v>
      </c>
      <c r="G147" s="161" t="s">
        <v>221</v>
      </c>
      <c r="H147" s="162">
        <v>18.03</v>
      </c>
      <c r="I147" s="163" t="s">
        <v>214</v>
      </c>
      <c r="J147" s="158" t="s">
        <v>55</v>
      </c>
      <c r="K147" s="159"/>
      <c r="L147" s="153">
        <v>96.05</v>
      </c>
      <c r="M147" s="154">
        <f t="shared" si="22"/>
        <v>17.98</v>
      </c>
      <c r="N147" s="155" t="str">
        <f t="shared" si="23"/>
        <v/>
      </c>
      <c r="O147" s="156">
        <f t="shared" si="24"/>
        <v>1731.7815000000001</v>
      </c>
      <c r="P147" s="156" t="e">
        <f t="shared" si="25"/>
        <v>#VALUE!</v>
      </c>
      <c r="Q147" s="156" t="e">
        <f t="shared" si="26"/>
        <v>#VALUE!</v>
      </c>
      <c r="R147" s="157" t="str">
        <f t="shared" si="20"/>
        <v>F</v>
      </c>
      <c r="S147" s="157">
        <f t="shared" si="27"/>
        <v>17.98</v>
      </c>
      <c r="T147" s="157">
        <f t="shared" si="21"/>
        <v>18.03</v>
      </c>
      <c r="U147" s="157">
        <f>IF(M147&lt;&gt;0,IF(M147=SVS,0,IF(M147=SVSg,0,IF(M147=Stundenverrechnungssatz!G5116,0,IF(M147=Stundenverrechnungssatz!I5116,0,IF(M147=Stundenverrechnungssatz!K5116,0,IF(M147=Stundenverrechnungssatz!M5116,0,1)))))))</f>
        <v>0</v>
      </c>
      <c r="V147" s="20"/>
    </row>
    <row r="148" spans="1:22" s="38" customFormat="1" ht="15" customHeight="1" x14ac:dyDescent="0.2">
      <c r="A148" s="160">
        <v>143</v>
      </c>
      <c r="B148" s="161" t="s">
        <v>684</v>
      </c>
      <c r="C148" s="161" t="s">
        <v>209</v>
      </c>
      <c r="D148" s="161" t="s">
        <v>210</v>
      </c>
      <c r="E148" s="161" t="s">
        <v>372</v>
      </c>
      <c r="F148" s="161" t="s">
        <v>212</v>
      </c>
      <c r="G148" s="161" t="s">
        <v>221</v>
      </c>
      <c r="H148" s="162">
        <v>23.94</v>
      </c>
      <c r="I148" s="163" t="s">
        <v>214</v>
      </c>
      <c r="J148" s="158" t="s">
        <v>55</v>
      </c>
      <c r="K148" s="159"/>
      <c r="L148" s="153">
        <v>96.05</v>
      </c>
      <c r="M148" s="154">
        <f t="shared" si="22"/>
        <v>17.98</v>
      </c>
      <c r="N148" s="155" t="str">
        <f t="shared" si="23"/>
        <v/>
      </c>
      <c r="O148" s="156">
        <f t="shared" si="24"/>
        <v>2299.4369999999999</v>
      </c>
      <c r="P148" s="156" t="e">
        <f t="shared" si="25"/>
        <v>#VALUE!</v>
      </c>
      <c r="Q148" s="156" t="e">
        <f t="shared" si="26"/>
        <v>#VALUE!</v>
      </c>
      <c r="R148" s="157" t="str">
        <f t="shared" si="20"/>
        <v>F</v>
      </c>
      <c r="S148" s="157">
        <f t="shared" si="27"/>
        <v>17.98</v>
      </c>
      <c r="T148" s="157">
        <f t="shared" si="21"/>
        <v>23.94</v>
      </c>
      <c r="U148" s="157">
        <f>IF(M148&lt;&gt;0,IF(M148=SVS,0,IF(M148=SVSg,0,IF(M148=Stundenverrechnungssatz!G5117,0,IF(M148=Stundenverrechnungssatz!I5117,0,IF(M148=Stundenverrechnungssatz!K5117,0,IF(M148=Stundenverrechnungssatz!M5117,0,1)))))))</f>
        <v>0</v>
      </c>
      <c r="V148" s="20"/>
    </row>
    <row r="149" spans="1:22" s="38" customFormat="1" ht="15" customHeight="1" x14ac:dyDescent="0.2">
      <c r="A149" s="160">
        <v>144</v>
      </c>
      <c r="B149" s="161" t="s">
        <v>684</v>
      </c>
      <c r="C149" s="161" t="s">
        <v>209</v>
      </c>
      <c r="D149" s="161" t="s">
        <v>210</v>
      </c>
      <c r="E149" s="161" t="s">
        <v>376</v>
      </c>
      <c r="F149" s="161" t="s">
        <v>706</v>
      </c>
      <c r="G149" s="161" t="s">
        <v>221</v>
      </c>
      <c r="H149" s="162">
        <v>68.56</v>
      </c>
      <c r="I149" s="163" t="s">
        <v>214</v>
      </c>
      <c r="J149" s="158" t="s">
        <v>55</v>
      </c>
      <c r="K149" s="159"/>
      <c r="L149" s="153">
        <v>96.05</v>
      </c>
      <c r="M149" s="154">
        <f t="shared" si="22"/>
        <v>17.98</v>
      </c>
      <c r="N149" s="155" t="str">
        <f t="shared" si="23"/>
        <v/>
      </c>
      <c r="O149" s="156">
        <f t="shared" si="24"/>
        <v>6585.1880000000001</v>
      </c>
      <c r="P149" s="156" t="e">
        <f t="shared" si="25"/>
        <v>#VALUE!</v>
      </c>
      <c r="Q149" s="156" t="e">
        <f t="shared" si="26"/>
        <v>#VALUE!</v>
      </c>
      <c r="R149" s="157" t="str">
        <f t="shared" si="20"/>
        <v>F</v>
      </c>
      <c r="S149" s="157">
        <f t="shared" si="27"/>
        <v>17.98</v>
      </c>
      <c r="T149" s="157">
        <f t="shared" si="21"/>
        <v>68.56</v>
      </c>
      <c r="U149" s="157">
        <f>IF(M149&lt;&gt;0,IF(M149=SVS,0,IF(M149=SVSg,0,IF(M149=Stundenverrechnungssatz!G5118,0,IF(M149=Stundenverrechnungssatz!I5118,0,IF(M149=Stundenverrechnungssatz!K5118,0,IF(M149=Stundenverrechnungssatz!M5118,0,1)))))))</f>
        <v>0</v>
      </c>
      <c r="V149" s="20"/>
    </row>
    <row r="150" spans="1:22" s="38" customFormat="1" ht="15" customHeight="1" x14ac:dyDescent="0.2">
      <c r="A150" s="160">
        <v>145</v>
      </c>
      <c r="B150" s="161" t="s">
        <v>684</v>
      </c>
      <c r="C150" s="161" t="s">
        <v>209</v>
      </c>
      <c r="D150" s="161" t="s">
        <v>210</v>
      </c>
      <c r="E150" s="161" t="s">
        <v>375</v>
      </c>
      <c r="F150" s="161" t="s">
        <v>231</v>
      </c>
      <c r="G150" s="161" t="s">
        <v>221</v>
      </c>
      <c r="H150" s="162">
        <v>40.39</v>
      </c>
      <c r="I150" s="163"/>
      <c r="J150" s="158" t="s">
        <v>53</v>
      </c>
      <c r="K150" s="159"/>
      <c r="L150" s="153">
        <v>96.05</v>
      </c>
      <c r="M150" s="154">
        <f t="shared" si="22"/>
        <v>17.98</v>
      </c>
      <c r="N150" s="155" t="str">
        <f t="shared" si="23"/>
        <v/>
      </c>
      <c r="O150" s="156">
        <f t="shared" si="24"/>
        <v>3879.4594999999999</v>
      </c>
      <c r="P150" s="156" t="e">
        <f t="shared" si="25"/>
        <v>#VALUE!</v>
      </c>
      <c r="Q150" s="156" t="e">
        <f t="shared" si="26"/>
        <v>#VALUE!</v>
      </c>
      <c r="R150" s="157" t="str">
        <f t="shared" si="20"/>
        <v>E</v>
      </c>
      <c r="S150" s="157">
        <f t="shared" si="27"/>
        <v>17.98</v>
      </c>
      <c r="T150" s="157">
        <f t="shared" si="21"/>
        <v>0</v>
      </c>
      <c r="U150" s="157">
        <f>IF(M150&lt;&gt;0,IF(M150=SVS,0,IF(M150=SVSg,0,IF(M150=Stundenverrechnungssatz!G5119,0,IF(M150=Stundenverrechnungssatz!I5119,0,IF(M150=Stundenverrechnungssatz!K5119,0,IF(M150=Stundenverrechnungssatz!M5119,0,1)))))))</f>
        <v>0</v>
      </c>
      <c r="V150" s="20"/>
    </row>
    <row r="151" spans="1:22" s="38" customFormat="1" ht="15" customHeight="1" x14ac:dyDescent="0.2">
      <c r="A151" s="160">
        <v>146</v>
      </c>
      <c r="B151" s="161" t="s">
        <v>684</v>
      </c>
      <c r="C151" s="161" t="s">
        <v>209</v>
      </c>
      <c r="D151" s="161" t="s">
        <v>210</v>
      </c>
      <c r="E151" s="161" t="s">
        <v>707</v>
      </c>
      <c r="F151" s="161" t="s">
        <v>231</v>
      </c>
      <c r="G151" s="161" t="s">
        <v>221</v>
      </c>
      <c r="H151" s="162">
        <v>14.35</v>
      </c>
      <c r="I151" s="163"/>
      <c r="J151" s="158" t="s">
        <v>53</v>
      </c>
      <c r="K151" s="159"/>
      <c r="L151" s="153">
        <v>96.05</v>
      </c>
      <c r="M151" s="154">
        <f t="shared" si="22"/>
        <v>17.98</v>
      </c>
      <c r="N151" s="155" t="str">
        <f t="shared" si="23"/>
        <v/>
      </c>
      <c r="O151" s="156">
        <f t="shared" si="24"/>
        <v>1378.3174999999999</v>
      </c>
      <c r="P151" s="156" t="e">
        <f t="shared" si="25"/>
        <v>#VALUE!</v>
      </c>
      <c r="Q151" s="156" t="e">
        <f t="shared" si="26"/>
        <v>#VALUE!</v>
      </c>
      <c r="R151" s="157" t="str">
        <f t="shared" si="20"/>
        <v>E</v>
      </c>
      <c r="S151" s="157">
        <f t="shared" si="27"/>
        <v>17.98</v>
      </c>
      <c r="T151" s="157">
        <f t="shared" si="21"/>
        <v>0</v>
      </c>
      <c r="U151" s="157">
        <f>IF(M151&lt;&gt;0,IF(M151=SVS,0,IF(M151=SVSg,0,IF(M151=Stundenverrechnungssatz!G5120,0,IF(M151=Stundenverrechnungssatz!I5120,0,IF(M151=Stundenverrechnungssatz!K5120,0,IF(M151=Stundenverrechnungssatz!M5120,0,1)))))))</f>
        <v>0</v>
      </c>
      <c r="V151" s="20"/>
    </row>
    <row r="152" spans="1:22" s="38" customFormat="1" ht="15" customHeight="1" x14ac:dyDescent="0.2">
      <c r="A152" s="160">
        <v>147</v>
      </c>
      <c r="B152" s="161" t="s">
        <v>684</v>
      </c>
      <c r="C152" s="161" t="s">
        <v>209</v>
      </c>
      <c r="D152" s="161" t="s">
        <v>210</v>
      </c>
      <c r="E152" s="161" t="s">
        <v>497</v>
      </c>
      <c r="F152" s="161" t="s">
        <v>231</v>
      </c>
      <c r="G152" s="161" t="s">
        <v>221</v>
      </c>
      <c r="H152" s="162">
        <v>21.89</v>
      </c>
      <c r="I152" s="163"/>
      <c r="J152" s="158" t="s">
        <v>53</v>
      </c>
      <c r="K152" s="159"/>
      <c r="L152" s="153">
        <v>96.05</v>
      </c>
      <c r="M152" s="154">
        <f t="shared" si="22"/>
        <v>17.98</v>
      </c>
      <c r="N152" s="155" t="str">
        <f t="shared" si="23"/>
        <v/>
      </c>
      <c r="O152" s="156">
        <f t="shared" si="24"/>
        <v>2102.5345000000002</v>
      </c>
      <c r="P152" s="156" t="e">
        <f t="shared" si="25"/>
        <v>#VALUE!</v>
      </c>
      <c r="Q152" s="156" t="e">
        <f t="shared" si="26"/>
        <v>#VALUE!</v>
      </c>
      <c r="R152" s="157" t="str">
        <f t="shared" si="20"/>
        <v>E</v>
      </c>
      <c r="S152" s="157">
        <f t="shared" si="27"/>
        <v>17.98</v>
      </c>
      <c r="T152" s="157">
        <f t="shared" si="21"/>
        <v>0</v>
      </c>
      <c r="U152" s="157">
        <f>IF(M152&lt;&gt;0,IF(M152=SVS,0,IF(M152=SVSg,0,IF(M152=Stundenverrechnungssatz!G5121,0,IF(M152=Stundenverrechnungssatz!I5121,0,IF(M152=Stundenverrechnungssatz!K5121,0,IF(M152=Stundenverrechnungssatz!M5121,0,1)))))))</f>
        <v>0</v>
      </c>
      <c r="V152" s="20"/>
    </row>
    <row r="153" spans="1:22" s="38" customFormat="1" ht="15" customHeight="1" x14ac:dyDescent="0.2">
      <c r="A153" s="160">
        <v>148</v>
      </c>
      <c r="B153" s="161" t="s">
        <v>684</v>
      </c>
      <c r="C153" s="161" t="s">
        <v>209</v>
      </c>
      <c r="D153" s="161" t="s">
        <v>210</v>
      </c>
      <c r="E153" s="161" t="s">
        <v>377</v>
      </c>
      <c r="F153" s="161" t="s">
        <v>231</v>
      </c>
      <c r="G153" s="161" t="s">
        <v>221</v>
      </c>
      <c r="H153" s="162">
        <v>24.78</v>
      </c>
      <c r="I153" s="163"/>
      <c r="J153" s="158" t="s">
        <v>53</v>
      </c>
      <c r="K153" s="159"/>
      <c r="L153" s="153">
        <v>96.05</v>
      </c>
      <c r="M153" s="154">
        <f t="shared" si="22"/>
        <v>17.98</v>
      </c>
      <c r="N153" s="155" t="str">
        <f t="shared" si="23"/>
        <v/>
      </c>
      <c r="O153" s="156">
        <f t="shared" si="24"/>
        <v>2380.1190000000001</v>
      </c>
      <c r="P153" s="156" t="e">
        <f t="shared" si="25"/>
        <v>#VALUE!</v>
      </c>
      <c r="Q153" s="156" t="e">
        <f t="shared" si="26"/>
        <v>#VALUE!</v>
      </c>
      <c r="R153" s="157" t="str">
        <f t="shared" si="20"/>
        <v>E</v>
      </c>
      <c r="S153" s="157">
        <f t="shared" si="27"/>
        <v>17.98</v>
      </c>
      <c r="T153" s="157">
        <f t="shared" si="21"/>
        <v>0</v>
      </c>
      <c r="U153" s="157">
        <f>IF(M153&lt;&gt;0,IF(M153=SVS,0,IF(M153=SVSg,0,IF(M153=Stundenverrechnungssatz!G5122,0,IF(M153=Stundenverrechnungssatz!I5122,0,IF(M153=Stundenverrechnungssatz!K5122,0,IF(M153=Stundenverrechnungssatz!M5122,0,1)))))))</f>
        <v>0</v>
      </c>
      <c r="V153" s="20"/>
    </row>
    <row r="154" spans="1:22" s="38" customFormat="1" ht="15" customHeight="1" x14ac:dyDescent="0.2">
      <c r="A154" s="160">
        <v>149</v>
      </c>
      <c r="B154" s="161" t="s">
        <v>684</v>
      </c>
      <c r="C154" s="161" t="s">
        <v>209</v>
      </c>
      <c r="D154" s="161" t="s">
        <v>210</v>
      </c>
      <c r="E154" s="161" t="s">
        <v>378</v>
      </c>
      <c r="F154" s="161" t="s">
        <v>231</v>
      </c>
      <c r="G154" s="161" t="s">
        <v>221</v>
      </c>
      <c r="H154" s="162">
        <v>16.760000000000002</v>
      </c>
      <c r="I154" s="163"/>
      <c r="J154" s="158" t="s">
        <v>53</v>
      </c>
      <c r="K154" s="159"/>
      <c r="L154" s="153">
        <v>96.05</v>
      </c>
      <c r="M154" s="154">
        <f t="shared" si="22"/>
        <v>17.98</v>
      </c>
      <c r="N154" s="155" t="str">
        <f t="shared" si="23"/>
        <v/>
      </c>
      <c r="O154" s="156">
        <f t="shared" si="24"/>
        <v>1609.798</v>
      </c>
      <c r="P154" s="156" t="e">
        <f t="shared" si="25"/>
        <v>#VALUE!</v>
      </c>
      <c r="Q154" s="156" t="e">
        <f t="shared" si="26"/>
        <v>#VALUE!</v>
      </c>
      <c r="R154" s="157" t="str">
        <f t="shared" si="20"/>
        <v>E</v>
      </c>
      <c r="S154" s="157">
        <f t="shared" si="27"/>
        <v>17.98</v>
      </c>
      <c r="T154" s="157">
        <f t="shared" si="21"/>
        <v>0</v>
      </c>
      <c r="U154" s="157">
        <f>IF(M154&lt;&gt;0,IF(M154=SVS,0,IF(M154=SVSg,0,IF(M154=Stundenverrechnungssatz!G5123,0,IF(M154=Stundenverrechnungssatz!I5123,0,IF(M154=Stundenverrechnungssatz!K5123,0,IF(M154=Stundenverrechnungssatz!M5123,0,1)))))))</f>
        <v>0</v>
      </c>
      <c r="V154" s="20"/>
    </row>
    <row r="155" spans="1:22" s="38" customFormat="1" ht="15" customHeight="1" x14ac:dyDescent="0.2">
      <c r="A155" s="160">
        <v>150</v>
      </c>
      <c r="B155" s="161" t="s">
        <v>684</v>
      </c>
      <c r="C155" s="161" t="s">
        <v>209</v>
      </c>
      <c r="D155" s="161" t="s">
        <v>210</v>
      </c>
      <c r="E155" s="161" t="s">
        <v>708</v>
      </c>
      <c r="F155" s="161" t="s">
        <v>231</v>
      </c>
      <c r="G155" s="161" t="s">
        <v>221</v>
      </c>
      <c r="H155" s="162">
        <v>0.99</v>
      </c>
      <c r="I155" s="163"/>
      <c r="J155" s="158" t="s">
        <v>53</v>
      </c>
      <c r="K155" s="159"/>
      <c r="L155" s="153">
        <v>96.05</v>
      </c>
      <c r="M155" s="154">
        <f t="shared" si="22"/>
        <v>17.98</v>
      </c>
      <c r="N155" s="155" t="str">
        <f t="shared" si="23"/>
        <v/>
      </c>
      <c r="O155" s="156">
        <f t="shared" si="24"/>
        <v>95.089500000000001</v>
      </c>
      <c r="P155" s="156" t="e">
        <f t="shared" si="25"/>
        <v>#VALUE!</v>
      </c>
      <c r="Q155" s="156" t="e">
        <f t="shared" si="26"/>
        <v>#VALUE!</v>
      </c>
      <c r="R155" s="157" t="str">
        <f t="shared" si="20"/>
        <v>E</v>
      </c>
      <c r="S155" s="157">
        <f t="shared" si="27"/>
        <v>17.98</v>
      </c>
      <c r="T155" s="157">
        <f t="shared" si="21"/>
        <v>0</v>
      </c>
      <c r="U155" s="157">
        <f>IF(M155&lt;&gt;0,IF(M155=SVS,0,IF(M155=SVSg,0,IF(M155=Stundenverrechnungssatz!G5124,0,IF(M155=Stundenverrechnungssatz!I5124,0,IF(M155=Stundenverrechnungssatz!K5124,0,IF(M155=Stundenverrechnungssatz!M5124,0,1)))))))</f>
        <v>0</v>
      </c>
      <c r="V155" s="20"/>
    </row>
    <row r="156" spans="1:22" s="38" customFormat="1" ht="15" customHeight="1" x14ac:dyDescent="0.2">
      <c r="A156" s="160">
        <v>151</v>
      </c>
      <c r="B156" s="161" t="s">
        <v>684</v>
      </c>
      <c r="C156" s="161" t="s">
        <v>209</v>
      </c>
      <c r="D156" s="161" t="s">
        <v>281</v>
      </c>
      <c r="E156" s="161" t="s">
        <v>467</v>
      </c>
      <c r="F156" s="161" t="s">
        <v>212</v>
      </c>
      <c r="G156" s="161" t="s">
        <v>333</v>
      </c>
      <c r="H156" s="162">
        <v>8.0399999999999991</v>
      </c>
      <c r="I156" s="163" t="s">
        <v>214</v>
      </c>
      <c r="J156" s="158" t="s">
        <v>55</v>
      </c>
      <c r="K156" s="159"/>
      <c r="L156" s="153">
        <v>96.05</v>
      </c>
      <c r="M156" s="154">
        <f t="shared" si="22"/>
        <v>17.98</v>
      </c>
      <c r="N156" s="155" t="str">
        <f t="shared" si="23"/>
        <v/>
      </c>
      <c r="O156" s="156">
        <f t="shared" si="24"/>
        <v>772.24199999999985</v>
      </c>
      <c r="P156" s="156" t="e">
        <f t="shared" si="25"/>
        <v>#VALUE!</v>
      </c>
      <c r="Q156" s="156" t="e">
        <f t="shared" si="26"/>
        <v>#VALUE!</v>
      </c>
      <c r="R156" s="157" t="str">
        <f t="shared" si="20"/>
        <v>F</v>
      </c>
      <c r="S156" s="157">
        <f t="shared" si="27"/>
        <v>17.98</v>
      </c>
      <c r="T156" s="157">
        <f t="shared" si="21"/>
        <v>8.0399999999999991</v>
      </c>
      <c r="U156" s="157">
        <f>IF(M156&lt;&gt;0,IF(M156=SVS,0,IF(M156=SVSg,0,IF(M156=Stundenverrechnungssatz!G5125,0,IF(M156=Stundenverrechnungssatz!I5125,0,IF(M156=Stundenverrechnungssatz!K5125,0,IF(M156=Stundenverrechnungssatz!M5125,0,1)))))))</f>
        <v>0</v>
      </c>
      <c r="V156" s="20"/>
    </row>
    <row r="157" spans="1:22" s="38" customFormat="1" ht="15" customHeight="1" x14ac:dyDescent="0.2">
      <c r="A157" s="160">
        <v>152</v>
      </c>
      <c r="B157" s="161" t="s">
        <v>684</v>
      </c>
      <c r="C157" s="161" t="s">
        <v>209</v>
      </c>
      <c r="D157" s="161" t="s">
        <v>281</v>
      </c>
      <c r="E157" s="161" t="s">
        <v>466</v>
      </c>
      <c r="F157" s="161" t="s">
        <v>212</v>
      </c>
      <c r="G157" s="161" t="s">
        <v>333</v>
      </c>
      <c r="H157" s="162">
        <v>49.28</v>
      </c>
      <c r="I157" s="163" t="s">
        <v>214</v>
      </c>
      <c r="J157" s="158" t="s">
        <v>55</v>
      </c>
      <c r="K157" s="159"/>
      <c r="L157" s="153">
        <v>96.05</v>
      </c>
      <c r="M157" s="154">
        <f t="shared" si="22"/>
        <v>17.98</v>
      </c>
      <c r="N157" s="155" t="str">
        <f t="shared" si="23"/>
        <v/>
      </c>
      <c r="O157" s="156">
        <f t="shared" si="24"/>
        <v>4733.3440000000001</v>
      </c>
      <c r="P157" s="156" t="e">
        <f t="shared" si="25"/>
        <v>#VALUE!</v>
      </c>
      <c r="Q157" s="156" t="e">
        <f t="shared" si="26"/>
        <v>#VALUE!</v>
      </c>
      <c r="R157" s="157" t="str">
        <f t="shared" si="20"/>
        <v>F</v>
      </c>
      <c r="S157" s="157">
        <f t="shared" si="27"/>
        <v>17.98</v>
      </c>
      <c r="T157" s="157">
        <f t="shared" si="21"/>
        <v>49.28</v>
      </c>
      <c r="U157" s="157">
        <f>IF(M157&lt;&gt;0,IF(M157=SVS,0,IF(M157=SVSg,0,IF(M157=Stundenverrechnungssatz!G5126,0,IF(M157=Stundenverrechnungssatz!I5126,0,IF(M157=Stundenverrechnungssatz!K5126,0,IF(M157=Stundenverrechnungssatz!M5126,0,1)))))))</f>
        <v>0</v>
      </c>
      <c r="V157" s="20"/>
    </row>
    <row r="158" spans="1:22" s="38" customFormat="1" ht="15" customHeight="1" x14ac:dyDescent="0.2">
      <c r="A158" s="160">
        <v>153</v>
      </c>
      <c r="B158" s="161" t="s">
        <v>684</v>
      </c>
      <c r="C158" s="161" t="s">
        <v>209</v>
      </c>
      <c r="D158" s="161" t="s">
        <v>281</v>
      </c>
      <c r="E158" s="161" t="s">
        <v>468</v>
      </c>
      <c r="F158" s="161" t="s">
        <v>231</v>
      </c>
      <c r="G158" s="161" t="s">
        <v>333</v>
      </c>
      <c r="H158" s="162">
        <v>9.18</v>
      </c>
      <c r="I158" s="163"/>
      <c r="J158" s="158" t="s">
        <v>54</v>
      </c>
      <c r="K158" s="159"/>
      <c r="L158" s="153">
        <v>38.08</v>
      </c>
      <c r="M158" s="154">
        <f t="shared" si="22"/>
        <v>17.98</v>
      </c>
      <c r="N158" s="155" t="str">
        <f t="shared" si="23"/>
        <v/>
      </c>
      <c r="O158" s="156">
        <f t="shared" si="24"/>
        <v>349.57439999999997</v>
      </c>
      <c r="P158" s="156" t="e">
        <f t="shared" si="25"/>
        <v>#VALUE!</v>
      </c>
      <c r="Q158" s="156" t="e">
        <f t="shared" si="26"/>
        <v>#VALUE!</v>
      </c>
      <c r="R158" s="157" t="str">
        <f t="shared" si="20"/>
        <v>E</v>
      </c>
      <c r="S158" s="157">
        <f t="shared" si="27"/>
        <v>17.98</v>
      </c>
      <c r="T158" s="157">
        <f t="shared" si="21"/>
        <v>0</v>
      </c>
      <c r="U158" s="157">
        <f>IF(M158&lt;&gt;0,IF(M158=SVS,0,IF(M158=SVSg,0,IF(M158=Stundenverrechnungssatz!G5127,0,IF(M158=Stundenverrechnungssatz!I5127,0,IF(M158=Stundenverrechnungssatz!K5127,0,IF(M158=Stundenverrechnungssatz!M5127,0,1)))))))</f>
        <v>0</v>
      </c>
      <c r="V158" s="20"/>
    </row>
    <row r="159" spans="1:22" s="38" customFormat="1" ht="15" customHeight="1" x14ac:dyDescent="0.2">
      <c r="A159" s="160">
        <v>154</v>
      </c>
      <c r="B159" s="161" t="s">
        <v>684</v>
      </c>
      <c r="C159" s="161" t="s">
        <v>209</v>
      </c>
      <c r="D159" s="161" t="s">
        <v>281</v>
      </c>
      <c r="E159" s="161" t="s">
        <v>528</v>
      </c>
      <c r="F159" s="161" t="s">
        <v>231</v>
      </c>
      <c r="G159" s="161" t="s">
        <v>333</v>
      </c>
      <c r="H159" s="162">
        <v>26.67</v>
      </c>
      <c r="I159" s="163" t="s">
        <v>214</v>
      </c>
      <c r="J159" s="158" t="s">
        <v>53</v>
      </c>
      <c r="K159" s="159"/>
      <c r="L159" s="153">
        <v>96.05</v>
      </c>
      <c r="M159" s="154">
        <f t="shared" si="22"/>
        <v>17.98</v>
      </c>
      <c r="N159" s="155" t="str">
        <f t="shared" si="23"/>
        <v/>
      </c>
      <c r="O159" s="156">
        <f t="shared" si="24"/>
        <v>2561.6534999999999</v>
      </c>
      <c r="P159" s="156" t="e">
        <f t="shared" si="25"/>
        <v>#VALUE!</v>
      </c>
      <c r="Q159" s="156" t="e">
        <f t="shared" si="26"/>
        <v>#VALUE!</v>
      </c>
      <c r="R159" s="157" t="str">
        <f t="shared" si="20"/>
        <v>E</v>
      </c>
      <c r="S159" s="157">
        <f t="shared" si="27"/>
        <v>17.98</v>
      </c>
      <c r="T159" s="157">
        <f t="shared" si="21"/>
        <v>26.67</v>
      </c>
      <c r="U159" s="157">
        <f>IF(M159&lt;&gt;0,IF(M159=SVS,0,IF(M159=SVSg,0,IF(M159=Stundenverrechnungssatz!G5128,0,IF(M159=Stundenverrechnungssatz!I5128,0,IF(M159=Stundenverrechnungssatz!K5128,0,IF(M159=Stundenverrechnungssatz!M5128,0,1)))))))</f>
        <v>0</v>
      </c>
      <c r="V159" s="20"/>
    </row>
    <row r="160" spans="1:22" s="38" customFormat="1" ht="15" customHeight="1" x14ac:dyDescent="0.2">
      <c r="A160" s="160">
        <v>155</v>
      </c>
      <c r="B160" s="161" t="s">
        <v>684</v>
      </c>
      <c r="C160" s="161" t="s">
        <v>209</v>
      </c>
      <c r="D160" s="161" t="s">
        <v>281</v>
      </c>
      <c r="E160" s="161" t="s">
        <v>709</v>
      </c>
      <c r="F160" s="161" t="s">
        <v>427</v>
      </c>
      <c r="G160" s="161" t="s">
        <v>380</v>
      </c>
      <c r="H160" s="162">
        <v>8.5399999999999991</v>
      </c>
      <c r="I160" s="163"/>
      <c r="J160" s="158" t="s">
        <v>64</v>
      </c>
      <c r="K160" s="159"/>
      <c r="L160" s="153">
        <v>9</v>
      </c>
      <c r="M160" s="154">
        <f t="shared" si="22"/>
        <v>17.98</v>
      </c>
      <c r="N160" s="155" t="str">
        <f t="shared" si="23"/>
        <v/>
      </c>
      <c r="O160" s="156">
        <f t="shared" si="24"/>
        <v>76.859999999999985</v>
      </c>
      <c r="P160" s="156" t="e">
        <f t="shared" si="25"/>
        <v>#VALUE!</v>
      </c>
      <c r="Q160" s="156" t="e">
        <f t="shared" si="26"/>
        <v>#VALUE!</v>
      </c>
      <c r="R160" s="157" t="str">
        <f t="shared" si="20"/>
        <v>T</v>
      </c>
      <c r="S160" s="157">
        <f t="shared" si="27"/>
        <v>17.98</v>
      </c>
      <c r="T160" s="157">
        <f t="shared" si="21"/>
        <v>0</v>
      </c>
      <c r="U160" s="157">
        <f>IF(M160&lt;&gt;0,IF(M160=SVS,0,IF(M160=SVSg,0,IF(M160=Stundenverrechnungssatz!G5129,0,IF(M160=Stundenverrechnungssatz!I5129,0,IF(M160=Stundenverrechnungssatz!K5129,0,IF(M160=Stundenverrechnungssatz!M5129,0,1)))))))</f>
        <v>0</v>
      </c>
      <c r="V160" s="20"/>
    </row>
    <row r="161" spans="1:22" s="38" customFormat="1" ht="15" customHeight="1" x14ac:dyDescent="0.2">
      <c r="A161" s="160">
        <v>156</v>
      </c>
      <c r="B161" s="161" t="s">
        <v>684</v>
      </c>
      <c r="C161" s="161" t="s">
        <v>209</v>
      </c>
      <c r="D161" s="161" t="s">
        <v>281</v>
      </c>
      <c r="E161" s="161" t="s">
        <v>710</v>
      </c>
      <c r="F161" s="161" t="s">
        <v>342</v>
      </c>
      <c r="G161" s="161" t="s">
        <v>380</v>
      </c>
      <c r="H161" s="162">
        <v>18.309999999999999</v>
      </c>
      <c r="I161" s="163"/>
      <c r="J161" s="158" t="s">
        <v>66</v>
      </c>
      <c r="K161" s="159"/>
      <c r="L161" s="153">
        <v>1</v>
      </c>
      <c r="M161" s="154">
        <f t="shared" si="22"/>
        <v>17.98</v>
      </c>
      <c r="N161" s="155" t="str">
        <f t="shared" si="23"/>
        <v/>
      </c>
      <c r="O161" s="156">
        <f t="shared" si="24"/>
        <v>18.309999999999999</v>
      </c>
      <c r="P161" s="156" t="e">
        <f t="shared" si="25"/>
        <v>#VALUE!</v>
      </c>
      <c r="Q161" s="156" t="e">
        <f t="shared" si="26"/>
        <v>#VALUE!</v>
      </c>
      <c r="R161" s="157" t="str">
        <f t="shared" si="20"/>
        <v>T</v>
      </c>
      <c r="S161" s="157">
        <f t="shared" si="27"/>
        <v>17.98</v>
      </c>
      <c r="T161" s="157">
        <f t="shared" si="21"/>
        <v>0</v>
      </c>
      <c r="U161" s="157">
        <f>IF(M161&lt;&gt;0,IF(M161=SVS,0,IF(M161=SVSg,0,IF(M161=Stundenverrechnungssatz!G5130,0,IF(M161=Stundenverrechnungssatz!I5130,0,IF(M161=Stundenverrechnungssatz!K5130,0,IF(M161=Stundenverrechnungssatz!M5130,0,1)))))))</f>
        <v>0</v>
      </c>
      <c r="V161" s="20"/>
    </row>
    <row r="162" spans="1:22" s="38" customFormat="1" ht="15" customHeight="1" x14ac:dyDescent="0.2">
      <c r="A162" s="160">
        <v>157</v>
      </c>
      <c r="B162" s="161" t="s">
        <v>684</v>
      </c>
      <c r="C162" s="161" t="s">
        <v>209</v>
      </c>
      <c r="D162" s="161" t="s">
        <v>281</v>
      </c>
      <c r="E162" s="161" t="s">
        <v>711</v>
      </c>
      <c r="F162" s="161" t="s">
        <v>712</v>
      </c>
      <c r="G162" s="161" t="s">
        <v>713</v>
      </c>
      <c r="H162" s="162">
        <v>238.21</v>
      </c>
      <c r="I162" s="163" t="s">
        <v>214</v>
      </c>
      <c r="J162" s="158" t="s">
        <v>50</v>
      </c>
      <c r="K162" s="159"/>
      <c r="L162" s="153">
        <v>191.11</v>
      </c>
      <c r="M162" s="154">
        <f t="shared" si="22"/>
        <v>17.98</v>
      </c>
      <c r="N162" s="155" t="str">
        <f t="shared" si="23"/>
        <v/>
      </c>
      <c r="O162" s="156">
        <f t="shared" si="24"/>
        <v>45524.313100000007</v>
      </c>
      <c r="P162" s="156" t="e">
        <f t="shared" si="25"/>
        <v>#VALUE!</v>
      </c>
      <c r="Q162" s="156" t="e">
        <f t="shared" si="26"/>
        <v>#VALUE!</v>
      </c>
      <c r="R162" s="157" t="str">
        <f t="shared" si="20"/>
        <v>B</v>
      </c>
      <c r="S162" s="157">
        <f t="shared" si="27"/>
        <v>17.98</v>
      </c>
      <c r="T162" s="157">
        <f t="shared" si="21"/>
        <v>238.21</v>
      </c>
      <c r="U162" s="157">
        <f>IF(M162&lt;&gt;0,IF(M162=SVS,0,IF(M162=SVSg,0,IF(M162=Stundenverrechnungssatz!G5131,0,IF(M162=Stundenverrechnungssatz!I5131,0,IF(M162=Stundenverrechnungssatz!K5131,0,IF(M162=Stundenverrechnungssatz!M5131,0,1)))))))</f>
        <v>0</v>
      </c>
      <c r="V162" s="20"/>
    </row>
    <row r="163" spans="1:22" s="38" customFormat="1" ht="15" customHeight="1" x14ac:dyDescent="0.2">
      <c r="A163" s="160">
        <v>158</v>
      </c>
      <c r="B163" s="161" t="s">
        <v>684</v>
      </c>
      <c r="C163" s="161" t="s">
        <v>209</v>
      </c>
      <c r="D163" s="161" t="s">
        <v>281</v>
      </c>
      <c r="E163" s="161" t="s">
        <v>714</v>
      </c>
      <c r="F163" s="161" t="s">
        <v>715</v>
      </c>
      <c r="G163" s="161" t="s">
        <v>266</v>
      </c>
      <c r="H163" s="162">
        <v>22.16</v>
      </c>
      <c r="I163" s="163" t="s">
        <v>214</v>
      </c>
      <c r="J163" s="158" t="s">
        <v>119</v>
      </c>
      <c r="K163" s="159"/>
      <c r="L163" s="153">
        <v>0</v>
      </c>
      <c r="M163" s="154">
        <f t="shared" si="22"/>
        <v>17.98</v>
      </c>
      <c r="N163" s="155">
        <f t="shared" si="23"/>
        <v>1.0000000000000001E-5</v>
      </c>
      <c r="O163" s="156">
        <f t="shared" si="24"/>
        <v>0</v>
      </c>
      <c r="P163" s="156">
        <f t="shared" si="25"/>
        <v>0</v>
      </c>
      <c r="Q163" s="156">
        <f t="shared" si="26"/>
        <v>0</v>
      </c>
      <c r="R163" s="157" t="str">
        <f t="shared" si="20"/>
        <v>n</v>
      </c>
      <c r="S163" s="157">
        <f t="shared" si="27"/>
        <v>17.98</v>
      </c>
      <c r="T163" s="157">
        <f t="shared" si="21"/>
        <v>22.16</v>
      </c>
      <c r="U163" s="157">
        <f>IF(M163&lt;&gt;0,IF(M163=SVS,0,IF(M163=SVSg,0,IF(M163=Stundenverrechnungssatz!G5132,0,IF(M163=Stundenverrechnungssatz!I5132,0,IF(M163=Stundenverrechnungssatz!K5132,0,IF(M163=Stundenverrechnungssatz!M5132,0,1)))))))</f>
        <v>0</v>
      </c>
      <c r="V163" s="20"/>
    </row>
    <row r="164" spans="1:22" s="38" customFormat="1" ht="15" customHeight="1" x14ac:dyDescent="0.2">
      <c r="A164" s="160">
        <v>159</v>
      </c>
      <c r="B164" s="161" t="s">
        <v>684</v>
      </c>
      <c r="C164" s="161" t="s">
        <v>209</v>
      </c>
      <c r="D164" s="161" t="s">
        <v>281</v>
      </c>
      <c r="E164" s="161" t="s">
        <v>716</v>
      </c>
      <c r="F164" s="161" t="s">
        <v>342</v>
      </c>
      <c r="G164" s="161" t="s">
        <v>356</v>
      </c>
      <c r="H164" s="162">
        <v>33.68</v>
      </c>
      <c r="I164" s="163"/>
      <c r="J164" s="158" t="s">
        <v>66</v>
      </c>
      <c r="K164" s="159"/>
      <c r="L164" s="153">
        <v>1</v>
      </c>
      <c r="M164" s="154">
        <f t="shared" si="22"/>
        <v>17.98</v>
      </c>
      <c r="N164" s="155" t="str">
        <f t="shared" si="23"/>
        <v/>
      </c>
      <c r="O164" s="156">
        <f t="shared" si="24"/>
        <v>33.68</v>
      </c>
      <c r="P164" s="156" t="e">
        <f t="shared" si="25"/>
        <v>#VALUE!</v>
      </c>
      <c r="Q164" s="156" t="e">
        <f t="shared" si="26"/>
        <v>#VALUE!</v>
      </c>
      <c r="R164" s="157" t="str">
        <f t="shared" si="20"/>
        <v>T</v>
      </c>
      <c r="S164" s="157">
        <f t="shared" si="27"/>
        <v>17.98</v>
      </c>
      <c r="T164" s="157">
        <f t="shared" si="21"/>
        <v>0</v>
      </c>
      <c r="U164" s="157">
        <f>IF(M164&lt;&gt;0,IF(M164=SVS,0,IF(M164=SVSg,0,IF(M164=Stundenverrechnungssatz!G5133,0,IF(M164=Stundenverrechnungssatz!I5133,0,IF(M164=Stundenverrechnungssatz!K5133,0,IF(M164=Stundenverrechnungssatz!M5133,0,1)))))))</f>
        <v>0</v>
      </c>
      <c r="V164" s="20"/>
    </row>
    <row r="165" spans="1:22" s="38" customFormat="1" ht="15" customHeight="1" x14ac:dyDescent="0.2">
      <c r="A165" s="160">
        <v>160</v>
      </c>
      <c r="B165" s="161" t="s">
        <v>684</v>
      </c>
      <c r="C165" s="161" t="s">
        <v>209</v>
      </c>
      <c r="D165" s="161" t="s">
        <v>281</v>
      </c>
      <c r="E165" s="161" t="s">
        <v>717</v>
      </c>
      <c r="F165" s="161" t="s">
        <v>216</v>
      </c>
      <c r="G165" s="161" t="s">
        <v>333</v>
      </c>
      <c r="H165" s="162">
        <v>2.4300000000000002</v>
      </c>
      <c r="I165" s="163"/>
      <c r="J165" s="158" t="s">
        <v>119</v>
      </c>
      <c r="K165" s="159"/>
      <c r="L165" s="153">
        <v>0</v>
      </c>
      <c r="M165" s="154">
        <f t="shared" si="22"/>
        <v>17.98</v>
      </c>
      <c r="N165" s="155">
        <f t="shared" si="23"/>
        <v>1.0000000000000001E-5</v>
      </c>
      <c r="O165" s="156">
        <f t="shared" si="24"/>
        <v>0</v>
      </c>
      <c r="P165" s="156">
        <f t="shared" si="25"/>
        <v>0</v>
      </c>
      <c r="Q165" s="156">
        <f t="shared" si="26"/>
        <v>0</v>
      </c>
      <c r="R165" s="157" t="str">
        <f t="shared" si="20"/>
        <v>n</v>
      </c>
      <c r="S165" s="157">
        <f t="shared" si="27"/>
        <v>17.98</v>
      </c>
      <c r="T165" s="157">
        <f t="shared" si="21"/>
        <v>0</v>
      </c>
      <c r="U165" s="157">
        <f>IF(M165&lt;&gt;0,IF(M165=SVS,0,IF(M165=SVSg,0,IF(M165=Stundenverrechnungssatz!G5134,0,IF(M165=Stundenverrechnungssatz!I5134,0,IF(M165=Stundenverrechnungssatz!K5134,0,IF(M165=Stundenverrechnungssatz!M5134,0,1)))))))</f>
        <v>0</v>
      </c>
      <c r="V165" s="20"/>
    </row>
    <row r="166" spans="1:22" s="38" customFormat="1" ht="15" customHeight="1" x14ac:dyDescent="0.2">
      <c r="A166" s="160">
        <v>161</v>
      </c>
      <c r="B166" s="161" t="s">
        <v>684</v>
      </c>
      <c r="C166" s="161" t="s">
        <v>209</v>
      </c>
      <c r="D166" s="161" t="s">
        <v>281</v>
      </c>
      <c r="E166" s="161" t="s">
        <v>718</v>
      </c>
      <c r="F166" s="161" t="s">
        <v>239</v>
      </c>
      <c r="G166" s="161" t="s">
        <v>333</v>
      </c>
      <c r="H166" s="162">
        <v>3.31</v>
      </c>
      <c r="I166" s="163"/>
      <c r="J166" s="158" t="s">
        <v>34</v>
      </c>
      <c r="K166" s="159"/>
      <c r="L166" s="153">
        <v>191.11</v>
      </c>
      <c r="M166" s="154">
        <f t="shared" si="22"/>
        <v>17.98</v>
      </c>
      <c r="N166" s="155" t="str">
        <f t="shared" si="23"/>
        <v/>
      </c>
      <c r="O166" s="156">
        <f t="shared" si="24"/>
        <v>632.57410000000004</v>
      </c>
      <c r="P166" s="156" t="e">
        <f t="shared" si="25"/>
        <v>#VALUE!</v>
      </c>
      <c r="Q166" s="156" t="e">
        <f t="shared" si="26"/>
        <v>#VALUE!</v>
      </c>
      <c r="R166" s="157" t="str">
        <f t="shared" si="20"/>
        <v>C</v>
      </c>
      <c r="S166" s="157">
        <f t="shared" si="27"/>
        <v>17.98</v>
      </c>
      <c r="T166" s="157">
        <f t="shared" si="21"/>
        <v>0</v>
      </c>
      <c r="U166" s="157">
        <f>IF(M166&lt;&gt;0,IF(M166=SVS,0,IF(M166=SVSg,0,IF(M166=Stundenverrechnungssatz!G5135,0,IF(M166=Stundenverrechnungssatz!I5135,0,IF(M166=Stundenverrechnungssatz!K5135,0,IF(M166=Stundenverrechnungssatz!M5135,0,1)))))))</f>
        <v>0</v>
      </c>
      <c r="V166" s="20"/>
    </row>
    <row r="167" spans="1:22" s="38" customFormat="1" ht="15" customHeight="1" x14ac:dyDescent="0.2">
      <c r="A167" s="160">
        <v>162</v>
      </c>
      <c r="B167" s="161" t="s">
        <v>684</v>
      </c>
      <c r="C167" s="161" t="s">
        <v>209</v>
      </c>
      <c r="D167" s="161" t="s">
        <v>281</v>
      </c>
      <c r="E167" s="161" t="s">
        <v>719</v>
      </c>
      <c r="F167" s="161" t="s">
        <v>258</v>
      </c>
      <c r="G167" s="161" t="s">
        <v>333</v>
      </c>
      <c r="H167" s="162">
        <v>12.26</v>
      </c>
      <c r="I167" s="163"/>
      <c r="J167" s="158" t="s">
        <v>34</v>
      </c>
      <c r="K167" s="159"/>
      <c r="L167" s="153">
        <v>191.11</v>
      </c>
      <c r="M167" s="154">
        <f t="shared" si="22"/>
        <v>17.98</v>
      </c>
      <c r="N167" s="155" t="str">
        <f t="shared" si="23"/>
        <v/>
      </c>
      <c r="O167" s="156">
        <f t="shared" si="24"/>
        <v>2343.0086000000001</v>
      </c>
      <c r="P167" s="156" t="e">
        <f t="shared" si="25"/>
        <v>#VALUE!</v>
      </c>
      <c r="Q167" s="156" t="e">
        <f t="shared" si="26"/>
        <v>#VALUE!</v>
      </c>
      <c r="R167" s="157" t="str">
        <f t="shared" si="20"/>
        <v>C</v>
      </c>
      <c r="S167" s="157">
        <f t="shared" si="27"/>
        <v>17.98</v>
      </c>
      <c r="T167" s="157">
        <f t="shared" si="21"/>
        <v>0</v>
      </c>
      <c r="U167" s="157">
        <f>IF(M167&lt;&gt;0,IF(M167=SVS,0,IF(M167=SVSg,0,IF(M167=Stundenverrechnungssatz!G5136,0,IF(M167=Stundenverrechnungssatz!I5136,0,IF(M167=Stundenverrechnungssatz!K5136,0,IF(M167=Stundenverrechnungssatz!M5136,0,1)))))))</f>
        <v>0</v>
      </c>
      <c r="V167" s="20"/>
    </row>
    <row r="168" spans="1:22" s="38" customFormat="1" ht="15" customHeight="1" x14ac:dyDescent="0.2">
      <c r="A168" s="160">
        <v>163</v>
      </c>
      <c r="B168" s="161" t="s">
        <v>684</v>
      </c>
      <c r="C168" s="161" t="s">
        <v>209</v>
      </c>
      <c r="D168" s="161" t="s">
        <v>281</v>
      </c>
      <c r="E168" s="161" t="s">
        <v>720</v>
      </c>
      <c r="F168" s="161" t="s">
        <v>538</v>
      </c>
      <c r="G168" s="161" t="s">
        <v>333</v>
      </c>
      <c r="H168" s="162">
        <v>13.71</v>
      </c>
      <c r="I168" s="163" t="s">
        <v>214</v>
      </c>
      <c r="J168" s="158" t="s">
        <v>37</v>
      </c>
      <c r="K168" s="159"/>
      <c r="L168" s="153">
        <v>191.11</v>
      </c>
      <c r="M168" s="154">
        <f t="shared" si="22"/>
        <v>17.98</v>
      </c>
      <c r="N168" s="155" t="str">
        <f t="shared" si="23"/>
        <v/>
      </c>
      <c r="O168" s="156">
        <f t="shared" si="24"/>
        <v>2620.1181000000001</v>
      </c>
      <c r="P168" s="156" t="e">
        <f t="shared" si="25"/>
        <v>#VALUE!</v>
      </c>
      <c r="Q168" s="156" t="e">
        <f t="shared" si="26"/>
        <v>#VALUE!</v>
      </c>
      <c r="R168" s="157" t="str">
        <f t="shared" si="20"/>
        <v>G</v>
      </c>
      <c r="S168" s="157">
        <f t="shared" si="27"/>
        <v>17.98</v>
      </c>
      <c r="T168" s="157">
        <f t="shared" si="21"/>
        <v>13.71</v>
      </c>
      <c r="U168" s="157">
        <f>IF(M168&lt;&gt;0,IF(M168=SVS,0,IF(M168=SVSg,0,IF(M168=Stundenverrechnungssatz!G5137,0,IF(M168=Stundenverrechnungssatz!I5137,0,IF(M168=Stundenverrechnungssatz!K5137,0,IF(M168=Stundenverrechnungssatz!M5137,0,1)))))))</f>
        <v>0</v>
      </c>
      <c r="V168" s="20"/>
    </row>
    <row r="169" spans="1:22" s="38" customFormat="1" ht="15" customHeight="1" x14ac:dyDescent="0.2">
      <c r="A169" s="160">
        <v>164</v>
      </c>
      <c r="B169" s="161" t="s">
        <v>684</v>
      </c>
      <c r="C169" s="161" t="s">
        <v>209</v>
      </c>
      <c r="D169" s="161" t="s">
        <v>281</v>
      </c>
      <c r="E169" s="161" t="s">
        <v>721</v>
      </c>
      <c r="F169" s="161" t="s">
        <v>244</v>
      </c>
      <c r="G169" s="161" t="s">
        <v>333</v>
      </c>
      <c r="H169" s="162">
        <v>5.83</v>
      </c>
      <c r="I169" s="163"/>
      <c r="J169" s="158" t="s">
        <v>34</v>
      </c>
      <c r="K169" s="159"/>
      <c r="L169" s="153">
        <v>191.11</v>
      </c>
      <c r="M169" s="154">
        <f t="shared" si="22"/>
        <v>17.98</v>
      </c>
      <c r="N169" s="155" t="str">
        <f t="shared" si="23"/>
        <v/>
      </c>
      <c r="O169" s="156">
        <f t="shared" si="24"/>
        <v>1114.1713000000002</v>
      </c>
      <c r="P169" s="156" t="e">
        <f t="shared" si="25"/>
        <v>#VALUE!</v>
      </c>
      <c r="Q169" s="156" t="e">
        <f t="shared" si="26"/>
        <v>#VALUE!</v>
      </c>
      <c r="R169" s="157" t="str">
        <f t="shared" si="20"/>
        <v>C</v>
      </c>
      <c r="S169" s="157">
        <f t="shared" si="27"/>
        <v>17.98</v>
      </c>
      <c r="T169" s="157">
        <f t="shared" si="21"/>
        <v>0</v>
      </c>
      <c r="U169" s="157">
        <f>IF(M169&lt;&gt;0,IF(M169=SVS,0,IF(M169=SVSg,0,IF(M169=Stundenverrechnungssatz!G5138,0,IF(M169=Stundenverrechnungssatz!I5138,0,IF(M169=Stundenverrechnungssatz!K5138,0,IF(M169=Stundenverrechnungssatz!M5138,0,1)))))))</f>
        <v>0</v>
      </c>
      <c r="V169" s="20"/>
    </row>
    <row r="170" spans="1:22" s="38" customFormat="1" ht="15" customHeight="1" x14ac:dyDescent="0.2">
      <c r="A170" s="160">
        <v>165</v>
      </c>
      <c r="B170" s="161" t="s">
        <v>684</v>
      </c>
      <c r="C170" s="161" t="s">
        <v>209</v>
      </c>
      <c r="D170" s="161" t="s">
        <v>281</v>
      </c>
      <c r="E170" s="161" t="s">
        <v>722</v>
      </c>
      <c r="F170" s="161" t="s">
        <v>218</v>
      </c>
      <c r="G170" s="161" t="s">
        <v>333</v>
      </c>
      <c r="H170" s="162">
        <v>14.18</v>
      </c>
      <c r="I170" s="163"/>
      <c r="J170" s="158" t="s">
        <v>34</v>
      </c>
      <c r="K170" s="159"/>
      <c r="L170" s="153">
        <v>191.11</v>
      </c>
      <c r="M170" s="154">
        <f t="shared" si="22"/>
        <v>17.98</v>
      </c>
      <c r="N170" s="155" t="str">
        <f t="shared" si="23"/>
        <v/>
      </c>
      <c r="O170" s="156">
        <f t="shared" si="24"/>
        <v>2709.9398000000001</v>
      </c>
      <c r="P170" s="156" t="e">
        <f t="shared" si="25"/>
        <v>#VALUE!</v>
      </c>
      <c r="Q170" s="156" t="e">
        <f t="shared" si="26"/>
        <v>#VALUE!</v>
      </c>
      <c r="R170" s="157" t="str">
        <f t="shared" si="20"/>
        <v>C</v>
      </c>
      <c r="S170" s="157">
        <f t="shared" si="27"/>
        <v>17.98</v>
      </c>
      <c r="T170" s="157">
        <f t="shared" si="21"/>
        <v>0</v>
      </c>
      <c r="U170" s="157">
        <f>IF(M170&lt;&gt;0,IF(M170=SVS,0,IF(M170=SVSg,0,IF(M170=Stundenverrechnungssatz!G5139,0,IF(M170=Stundenverrechnungssatz!I5139,0,IF(M170=Stundenverrechnungssatz!K5139,0,IF(M170=Stundenverrechnungssatz!M5139,0,1)))))))</f>
        <v>0</v>
      </c>
      <c r="V170" s="20"/>
    </row>
    <row r="171" spans="1:22" s="38" customFormat="1" ht="15" customHeight="1" x14ac:dyDescent="0.2">
      <c r="A171" s="160">
        <v>166</v>
      </c>
      <c r="B171" s="161" t="s">
        <v>684</v>
      </c>
      <c r="C171" s="161" t="s">
        <v>209</v>
      </c>
      <c r="D171" s="161" t="s">
        <v>281</v>
      </c>
      <c r="E171" s="161" t="s">
        <v>723</v>
      </c>
      <c r="F171" s="161" t="s">
        <v>424</v>
      </c>
      <c r="G171" s="161" t="s">
        <v>333</v>
      </c>
      <c r="H171" s="162">
        <v>79.28</v>
      </c>
      <c r="I171" s="163"/>
      <c r="J171" s="158" t="s">
        <v>61</v>
      </c>
      <c r="K171" s="159"/>
      <c r="L171" s="153">
        <v>191.11</v>
      </c>
      <c r="M171" s="154">
        <f t="shared" si="22"/>
        <v>17.98</v>
      </c>
      <c r="N171" s="155" t="str">
        <f t="shared" si="23"/>
        <v/>
      </c>
      <c r="O171" s="156">
        <f t="shared" si="24"/>
        <v>15151.200800000001</v>
      </c>
      <c r="P171" s="156" t="e">
        <f t="shared" si="25"/>
        <v>#VALUE!</v>
      </c>
      <c r="Q171" s="156" t="e">
        <f t="shared" si="26"/>
        <v>#VALUE!</v>
      </c>
      <c r="R171" s="157" t="str">
        <f t="shared" si="20"/>
        <v>K</v>
      </c>
      <c r="S171" s="157">
        <f t="shared" si="27"/>
        <v>17.98</v>
      </c>
      <c r="T171" s="157">
        <f t="shared" si="21"/>
        <v>0</v>
      </c>
      <c r="U171" s="157">
        <f>IF(M171&lt;&gt;0,IF(M171=SVS,0,IF(M171=SVSg,0,IF(M171=Stundenverrechnungssatz!G5140,0,IF(M171=Stundenverrechnungssatz!I5140,0,IF(M171=Stundenverrechnungssatz!K5140,0,IF(M171=Stundenverrechnungssatz!M5140,0,1)))))))</f>
        <v>0</v>
      </c>
      <c r="V171" s="20"/>
    </row>
    <row r="172" spans="1:22" s="38" customFormat="1" ht="15" customHeight="1" x14ac:dyDescent="0.2">
      <c r="A172" s="160">
        <v>167</v>
      </c>
      <c r="B172" s="161" t="s">
        <v>684</v>
      </c>
      <c r="C172" s="161" t="s">
        <v>209</v>
      </c>
      <c r="D172" s="161" t="s">
        <v>281</v>
      </c>
      <c r="E172" s="161" t="s">
        <v>724</v>
      </c>
      <c r="F172" s="161" t="s">
        <v>264</v>
      </c>
      <c r="G172" s="161" t="s">
        <v>333</v>
      </c>
      <c r="H172" s="162">
        <v>11.8</v>
      </c>
      <c r="I172" s="163"/>
      <c r="J172" s="158" t="s">
        <v>64</v>
      </c>
      <c r="K172" s="159"/>
      <c r="L172" s="153">
        <v>9</v>
      </c>
      <c r="M172" s="154">
        <f t="shared" si="22"/>
        <v>17.98</v>
      </c>
      <c r="N172" s="155" t="str">
        <f t="shared" si="23"/>
        <v/>
      </c>
      <c r="O172" s="156">
        <f t="shared" si="24"/>
        <v>106.2</v>
      </c>
      <c r="P172" s="156" t="e">
        <f t="shared" si="25"/>
        <v>#VALUE!</v>
      </c>
      <c r="Q172" s="156" t="e">
        <f t="shared" si="26"/>
        <v>#VALUE!</v>
      </c>
      <c r="R172" s="157" t="str">
        <f t="shared" si="20"/>
        <v>T</v>
      </c>
      <c r="S172" s="157">
        <f t="shared" si="27"/>
        <v>17.98</v>
      </c>
      <c r="T172" s="157">
        <f t="shared" si="21"/>
        <v>0</v>
      </c>
      <c r="U172" s="157">
        <f>IF(M172&lt;&gt;0,IF(M172=SVS,0,IF(M172=SVSg,0,IF(M172=Stundenverrechnungssatz!G5141,0,IF(M172=Stundenverrechnungssatz!I5141,0,IF(M172=Stundenverrechnungssatz!K5141,0,IF(M172=Stundenverrechnungssatz!M5141,0,1)))))))</f>
        <v>0</v>
      </c>
      <c r="V172" s="20"/>
    </row>
    <row r="173" spans="1:22" s="38" customFormat="1" ht="15" customHeight="1" x14ac:dyDescent="0.2">
      <c r="A173" s="160">
        <v>168</v>
      </c>
      <c r="B173" s="161" t="s">
        <v>684</v>
      </c>
      <c r="C173" s="161" t="s">
        <v>209</v>
      </c>
      <c r="D173" s="161" t="s">
        <v>281</v>
      </c>
      <c r="E173" s="161" t="s">
        <v>725</v>
      </c>
      <c r="F173" s="161" t="s">
        <v>360</v>
      </c>
      <c r="G173" s="161" t="s">
        <v>266</v>
      </c>
      <c r="H173" s="162">
        <v>22.04</v>
      </c>
      <c r="I173" s="163" t="s">
        <v>214</v>
      </c>
      <c r="J173" s="158" t="s">
        <v>119</v>
      </c>
      <c r="K173" s="159"/>
      <c r="L173" s="153">
        <v>0</v>
      </c>
      <c r="M173" s="154">
        <f t="shared" si="22"/>
        <v>17.98</v>
      </c>
      <c r="N173" s="155">
        <f t="shared" si="23"/>
        <v>1.0000000000000001E-5</v>
      </c>
      <c r="O173" s="156">
        <f t="shared" si="24"/>
        <v>0</v>
      </c>
      <c r="P173" s="156">
        <f t="shared" si="25"/>
        <v>0</v>
      </c>
      <c r="Q173" s="156">
        <f t="shared" si="26"/>
        <v>0</v>
      </c>
      <c r="R173" s="157" t="str">
        <f t="shared" si="20"/>
        <v>n</v>
      </c>
      <c r="S173" s="157">
        <f t="shared" si="27"/>
        <v>17.98</v>
      </c>
      <c r="T173" s="157">
        <f t="shared" si="21"/>
        <v>22.04</v>
      </c>
      <c r="U173" s="157">
        <f>IF(M173&lt;&gt;0,IF(M173=SVS,0,IF(M173=SVSg,0,IF(M173=Stundenverrechnungssatz!G5142,0,IF(M173=Stundenverrechnungssatz!I5142,0,IF(M173=Stundenverrechnungssatz!K5142,0,IF(M173=Stundenverrechnungssatz!M5142,0,1)))))))</f>
        <v>0</v>
      </c>
      <c r="V173" s="20"/>
    </row>
    <row r="174" spans="1:22" s="38" customFormat="1" ht="15" customHeight="1" x14ac:dyDescent="0.2">
      <c r="A174" s="160">
        <v>169</v>
      </c>
      <c r="B174" s="161" t="s">
        <v>684</v>
      </c>
      <c r="C174" s="161" t="s">
        <v>209</v>
      </c>
      <c r="D174" s="161" t="s">
        <v>281</v>
      </c>
      <c r="E174" s="161" t="s">
        <v>726</v>
      </c>
      <c r="F174" s="161" t="s">
        <v>359</v>
      </c>
      <c r="G174" s="161" t="s">
        <v>333</v>
      </c>
      <c r="H174" s="162">
        <v>18.100000000000001</v>
      </c>
      <c r="I174" s="163"/>
      <c r="J174" s="158" t="s">
        <v>119</v>
      </c>
      <c r="K174" s="159"/>
      <c r="L174" s="153">
        <v>0</v>
      </c>
      <c r="M174" s="154">
        <f t="shared" si="22"/>
        <v>17.98</v>
      </c>
      <c r="N174" s="155">
        <f t="shared" si="23"/>
        <v>1.0000000000000001E-5</v>
      </c>
      <c r="O174" s="156">
        <f t="shared" si="24"/>
        <v>0</v>
      </c>
      <c r="P174" s="156">
        <f t="shared" si="25"/>
        <v>0</v>
      </c>
      <c r="Q174" s="156">
        <f t="shared" si="26"/>
        <v>0</v>
      </c>
      <c r="R174" s="157" t="str">
        <f t="shared" si="20"/>
        <v>n</v>
      </c>
      <c r="S174" s="157">
        <f t="shared" si="27"/>
        <v>17.98</v>
      </c>
      <c r="T174" s="157">
        <f t="shared" si="21"/>
        <v>0</v>
      </c>
      <c r="U174" s="157">
        <f>IF(M174&lt;&gt;0,IF(M174=SVS,0,IF(M174=SVSg,0,IF(M174=Stundenverrechnungssatz!G5143,0,IF(M174=Stundenverrechnungssatz!I5143,0,IF(M174=Stundenverrechnungssatz!K5143,0,IF(M174=Stundenverrechnungssatz!M5143,0,1)))))))</f>
        <v>0</v>
      </c>
      <c r="V174" s="20"/>
    </row>
    <row r="175" spans="1:22" s="38" customFormat="1" ht="15" customHeight="1" x14ac:dyDescent="0.2">
      <c r="A175" s="160">
        <v>170</v>
      </c>
      <c r="B175" s="161" t="s">
        <v>684</v>
      </c>
      <c r="C175" s="161" t="s">
        <v>209</v>
      </c>
      <c r="D175" s="161" t="s">
        <v>281</v>
      </c>
      <c r="E175" s="161" t="s">
        <v>727</v>
      </c>
      <c r="F175" s="161" t="s">
        <v>357</v>
      </c>
      <c r="G175" s="161" t="s">
        <v>333</v>
      </c>
      <c r="H175" s="162">
        <v>24.02</v>
      </c>
      <c r="I175" s="163" t="s">
        <v>214</v>
      </c>
      <c r="J175" s="158" t="s">
        <v>119</v>
      </c>
      <c r="K175" s="159"/>
      <c r="L175" s="153">
        <v>0</v>
      </c>
      <c r="M175" s="154">
        <f t="shared" si="22"/>
        <v>17.98</v>
      </c>
      <c r="N175" s="155">
        <f t="shared" si="23"/>
        <v>1.0000000000000001E-5</v>
      </c>
      <c r="O175" s="156">
        <f t="shared" si="24"/>
        <v>0</v>
      </c>
      <c r="P175" s="156">
        <f t="shared" si="25"/>
        <v>0</v>
      </c>
      <c r="Q175" s="156">
        <f t="shared" si="26"/>
        <v>0</v>
      </c>
      <c r="R175" s="157" t="str">
        <f t="shared" si="20"/>
        <v>n</v>
      </c>
      <c r="S175" s="157">
        <f t="shared" si="27"/>
        <v>17.98</v>
      </c>
      <c r="T175" s="157">
        <f t="shared" si="21"/>
        <v>24.02</v>
      </c>
      <c r="U175" s="157">
        <f>IF(M175&lt;&gt;0,IF(M175=SVS,0,IF(M175=SVSg,0,IF(M175=Stundenverrechnungssatz!G5144,0,IF(M175=Stundenverrechnungssatz!I5144,0,IF(M175=Stundenverrechnungssatz!K5144,0,IF(M175=Stundenverrechnungssatz!M5144,0,1)))))))</f>
        <v>0</v>
      </c>
      <c r="V175" s="20"/>
    </row>
    <row r="176" spans="1:22" s="38" customFormat="1" ht="15" customHeight="1" x14ac:dyDescent="0.2">
      <c r="A176" s="160">
        <v>171</v>
      </c>
      <c r="B176" s="161" t="s">
        <v>684</v>
      </c>
      <c r="C176" s="161" t="s">
        <v>209</v>
      </c>
      <c r="D176" s="161" t="s">
        <v>281</v>
      </c>
      <c r="E176" s="161" t="s">
        <v>728</v>
      </c>
      <c r="F176" s="161" t="s">
        <v>314</v>
      </c>
      <c r="G176" s="161" t="s">
        <v>333</v>
      </c>
      <c r="H176" s="162">
        <v>14.84</v>
      </c>
      <c r="I176" s="163"/>
      <c r="J176" s="158" t="s">
        <v>119</v>
      </c>
      <c r="K176" s="159"/>
      <c r="L176" s="153">
        <v>0</v>
      </c>
      <c r="M176" s="154">
        <f t="shared" si="22"/>
        <v>17.98</v>
      </c>
      <c r="N176" s="155">
        <f t="shared" si="23"/>
        <v>1.0000000000000001E-5</v>
      </c>
      <c r="O176" s="156">
        <f t="shared" si="24"/>
        <v>0</v>
      </c>
      <c r="P176" s="156">
        <f t="shared" si="25"/>
        <v>0</v>
      </c>
      <c r="Q176" s="156">
        <f t="shared" si="26"/>
        <v>0</v>
      </c>
      <c r="R176" s="157" t="str">
        <f t="shared" si="20"/>
        <v>n</v>
      </c>
      <c r="S176" s="157">
        <f t="shared" si="27"/>
        <v>17.98</v>
      </c>
      <c r="T176" s="157">
        <f t="shared" si="21"/>
        <v>0</v>
      </c>
      <c r="U176" s="157">
        <f>IF(M176&lt;&gt;0,IF(M176=SVS,0,IF(M176=SVSg,0,IF(M176=Stundenverrechnungssatz!G5145,0,IF(M176=Stundenverrechnungssatz!I5145,0,IF(M176=Stundenverrechnungssatz!K5145,0,IF(M176=Stundenverrechnungssatz!M5145,0,1)))))))</f>
        <v>0</v>
      </c>
      <c r="V176" s="20"/>
    </row>
    <row r="177" spans="1:22" s="38" customFormat="1" ht="15" customHeight="1" x14ac:dyDescent="0.2">
      <c r="A177" s="160">
        <v>172</v>
      </c>
      <c r="B177" s="161" t="s">
        <v>684</v>
      </c>
      <c r="C177" s="161" t="s">
        <v>209</v>
      </c>
      <c r="D177" s="161" t="s">
        <v>281</v>
      </c>
      <c r="E177" s="161" t="s">
        <v>729</v>
      </c>
      <c r="F177" s="161" t="s">
        <v>353</v>
      </c>
      <c r="G177" s="161" t="s">
        <v>333</v>
      </c>
      <c r="H177" s="162">
        <v>13.26</v>
      </c>
      <c r="I177" s="163"/>
      <c r="J177" s="158" t="s">
        <v>119</v>
      </c>
      <c r="K177" s="159"/>
      <c r="L177" s="153">
        <v>0</v>
      </c>
      <c r="M177" s="154">
        <f t="shared" si="22"/>
        <v>17.98</v>
      </c>
      <c r="N177" s="155">
        <f t="shared" si="23"/>
        <v>1.0000000000000001E-5</v>
      </c>
      <c r="O177" s="156">
        <f t="shared" si="24"/>
        <v>0</v>
      </c>
      <c r="P177" s="156">
        <f t="shared" si="25"/>
        <v>0</v>
      </c>
      <c r="Q177" s="156">
        <f t="shared" si="26"/>
        <v>0</v>
      </c>
      <c r="R177" s="157" t="str">
        <f t="shared" si="20"/>
        <v>n</v>
      </c>
      <c r="S177" s="157">
        <f t="shared" si="27"/>
        <v>17.98</v>
      </c>
      <c r="T177" s="157">
        <f t="shared" si="21"/>
        <v>0</v>
      </c>
      <c r="U177" s="157">
        <f>IF(M177&lt;&gt;0,IF(M177=SVS,0,IF(M177=SVSg,0,IF(M177=Stundenverrechnungssatz!G5146,0,IF(M177=Stundenverrechnungssatz!I5146,0,IF(M177=Stundenverrechnungssatz!K5146,0,IF(M177=Stundenverrechnungssatz!M5146,0,1)))))))</f>
        <v>0</v>
      </c>
      <c r="V177" s="20"/>
    </row>
    <row r="178" spans="1:22" s="38" customFormat="1" ht="15" customHeight="1" x14ac:dyDescent="0.2">
      <c r="A178" s="160">
        <v>173</v>
      </c>
      <c r="B178" s="161" t="s">
        <v>684</v>
      </c>
      <c r="C178" s="161" t="s">
        <v>209</v>
      </c>
      <c r="D178" s="161" t="s">
        <v>281</v>
      </c>
      <c r="E178" s="161" t="s">
        <v>730</v>
      </c>
      <c r="F178" s="161" t="s">
        <v>548</v>
      </c>
      <c r="G178" s="161" t="s">
        <v>333</v>
      </c>
      <c r="H178" s="162">
        <v>9.17</v>
      </c>
      <c r="I178" s="163"/>
      <c r="J178" s="158" t="s">
        <v>119</v>
      </c>
      <c r="K178" s="159"/>
      <c r="L178" s="153">
        <v>0</v>
      </c>
      <c r="M178" s="154">
        <f t="shared" si="22"/>
        <v>17.98</v>
      </c>
      <c r="N178" s="155">
        <f t="shared" si="23"/>
        <v>1.0000000000000001E-5</v>
      </c>
      <c r="O178" s="156">
        <f t="shared" si="24"/>
        <v>0</v>
      </c>
      <c r="P178" s="156">
        <f t="shared" si="25"/>
        <v>0</v>
      </c>
      <c r="Q178" s="156">
        <f t="shared" si="26"/>
        <v>0</v>
      </c>
      <c r="R178" s="157" t="str">
        <f t="shared" si="20"/>
        <v>n</v>
      </c>
      <c r="S178" s="157">
        <f t="shared" si="27"/>
        <v>17.98</v>
      </c>
      <c r="T178" s="157">
        <f t="shared" si="21"/>
        <v>0</v>
      </c>
      <c r="U178" s="157">
        <f>IF(M178&lt;&gt;0,IF(M178=SVS,0,IF(M178=SVSg,0,IF(M178=Stundenverrechnungssatz!G5147,0,IF(M178=Stundenverrechnungssatz!I5147,0,IF(M178=Stundenverrechnungssatz!K5147,0,IF(M178=Stundenverrechnungssatz!M5147,0,1)))))))</f>
        <v>0</v>
      </c>
      <c r="V178" s="20"/>
    </row>
    <row r="179" spans="1:22" s="38" customFormat="1" ht="15" customHeight="1" x14ac:dyDescent="0.2">
      <c r="A179" s="160">
        <v>174</v>
      </c>
      <c r="B179" s="161" t="s">
        <v>684</v>
      </c>
      <c r="C179" s="161" t="s">
        <v>209</v>
      </c>
      <c r="D179" s="161" t="s">
        <v>281</v>
      </c>
      <c r="E179" s="161" t="s">
        <v>731</v>
      </c>
      <c r="F179" s="161" t="s">
        <v>280</v>
      </c>
      <c r="G179" s="161" t="s">
        <v>333</v>
      </c>
      <c r="H179" s="162">
        <v>4.13</v>
      </c>
      <c r="I179" s="163"/>
      <c r="J179" s="158" t="s">
        <v>119</v>
      </c>
      <c r="K179" s="159"/>
      <c r="L179" s="153">
        <v>0</v>
      </c>
      <c r="M179" s="154">
        <f t="shared" si="22"/>
        <v>17.98</v>
      </c>
      <c r="N179" s="155">
        <f t="shared" si="23"/>
        <v>1.0000000000000001E-5</v>
      </c>
      <c r="O179" s="156">
        <f t="shared" si="24"/>
        <v>0</v>
      </c>
      <c r="P179" s="156">
        <f t="shared" si="25"/>
        <v>0</v>
      </c>
      <c r="Q179" s="156">
        <f t="shared" si="26"/>
        <v>0</v>
      </c>
      <c r="R179" s="157" t="str">
        <f t="shared" si="20"/>
        <v>n</v>
      </c>
      <c r="S179" s="157">
        <f t="shared" si="27"/>
        <v>17.98</v>
      </c>
      <c r="T179" s="157">
        <f t="shared" si="21"/>
        <v>0</v>
      </c>
      <c r="U179" s="157">
        <f>IF(M179&lt;&gt;0,IF(M179=SVS,0,IF(M179=SVSg,0,IF(M179=Stundenverrechnungssatz!G5148,0,IF(M179=Stundenverrechnungssatz!I5148,0,IF(M179=Stundenverrechnungssatz!K5148,0,IF(M179=Stundenverrechnungssatz!M5148,0,1)))))))</f>
        <v>0</v>
      </c>
      <c r="V179" s="20"/>
    </row>
    <row r="180" spans="1:22" s="38" customFormat="1" ht="15" customHeight="1" x14ac:dyDescent="0.2">
      <c r="A180" s="160">
        <v>175</v>
      </c>
      <c r="B180" s="161" t="s">
        <v>684</v>
      </c>
      <c r="C180" s="161" t="s">
        <v>209</v>
      </c>
      <c r="D180" s="161" t="s">
        <v>285</v>
      </c>
      <c r="E180" s="161" t="s">
        <v>732</v>
      </c>
      <c r="F180" s="161" t="s">
        <v>229</v>
      </c>
      <c r="G180" s="161" t="s">
        <v>221</v>
      </c>
      <c r="H180" s="162">
        <v>80.5</v>
      </c>
      <c r="I180" s="163" t="s">
        <v>214</v>
      </c>
      <c r="J180" s="158" t="s">
        <v>32</v>
      </c>
      <c r="K180" s="159"/>
      <c r="L180" s="153">
        <v>96.05</v>
      </c>
      <c r="M180" s="154">
        <f t="shared" si="22"/>
        <v>17.98</v>
      </c>
      <c r="N180" s="155" t="str">
        <f t="shared" si="23"/>
        <v/>
      </c>
      <c r="O180" s="156">
        <f t="shared" si="24"/>
        <v>7732.0249999999996</v>
      </c>
      <c r="P180" s="156" t="e">
        <f t="shared" si="25"/>
        <v>#VALUE!</v>
      </c>
      <c r="Q180" s="156" t="e">
        <f t="shared" si="26"/>
        <v>#VALUE!</v>
      </c>
      <c r="R180" s="157" t="str">
        <f t="shared" si="20"/>
        <v>B</v>
      </c>
      <c r="S180" s="157">
        <f t="shared" si="27"/>
        <v>17.98</v>
      </c>
      <c r="T180" s="157">
        <f t="shared" si="21"/>
        <v>80.5</v>
      </c>
      <c r="U180" s="157">
        <f>IF(M180&lt;&gt;0,IF(M180=SVS,0,IF(M180=SVSg,0,IF(M180=Stundenverrechnungssatz!G5149,0,IF(M180=Stundenverrechnungssatz!I5149,0,IF(M180=Stundenverrechnungssatz!K5149,0,IF(M180=Stundenverrechnungssatz!M5149,0,1)))))))</f>
        <v>0</v>
      </c>
      <c r="V180" s="20"/>
    </row>
    <row r="181" spans="1:22" s="38" customFormat="1" ht="15" customHeight="1" x14ac:dyDescent="0.2">
      <c r="A181" s="160">
        <v>176</v>
      </c>
      <c r="B181" s="161" t="s">
        <v>684</v>
      </c>
      <c r="C181" s="161" t="s">
        <v>209</v>
      </c>
      <c r="D181" s="161" t="s">
        <v>285</v>
      </c>
      <c r="E181" s="161" t="s">
        <v>733</v>
      </c>
      <c r="F181" s="161" t="s">
        <v>229</v>
      </c>
      <c r="G181" s="161" t="s">
        <v>221</v>
      </c>
      <c r="H181" s="162">
        <v>80.5</v>
      </c>
      <c r="I181" s="163" t="s">
        <v>214</v>
      </c>
      <c r="J181" s="158" t="s">
        <v>32</v>
      </c>
      <c r="K181" s="159"/>
      <c r="L181" s="153">
        <v>96.05</v>
      </c>
      <c r="M181" s="154">
        <f t="shared" si="22"/>
        <v>17.98</v>
      </c>
      <c r="N181" s="155" t="str">
        <f t="shared" si="23"/>
        <v/>
      </c>
      <c r="O181" s="156">
        <f t="shared" si="24"/>
        <v>7732.0249999999996</v>
      </c>
      <c r="P181" s="156" t="e">
        <f t="shared" si="25"/>
        <v>#VALUE!</v>
      </c>
      <c r="Q181" s="156" t="e">
        <f t="shared" si="26"/>
        <v>#VALUE!</v>
      </c>
      <c r="R181" s="157" t="str">
        <f t="shared" si="20"/>
        <v>B</v>
      </c>
      <c r="S181" s="157">
        <f t="shared" si="27"/>
        <v>17.98</v>
      </c>
      <c r="T181" s="157">
        <f t="shared" si="21"/>
        <v>80.5</v>
      </c>
      <c r="U181" s="157">
        <f>IF(M181&lt;&gt;0,IF(M181=SVS,0,IF(M181=SVSg,0,IF(M181=Stundenverrechnungssatz!G5150,0,IF(M181=Stundenverrechnungssatz!I5150,0,IF(M181=Stundenverrechnungssatz!K5150,0,IF(M181=Stundenverrechnungssatz!M5150,0,1)))))))</f>
        <v>0</v>
      </c>
      <c r="V181" s="20"/>
    </row>
    <row r="182" spans="1:22" s="38" customFormat="1" ht="15" customHeight="1" x14ac:dyDescent="0.2">
      <c r="A182" s="160">
        <v>177</v>
      </c>
      <c r="B182" s="161" t="s">
        <v>684</v>
      </c>
      <c r="C182" s="161" t="s">
        <v>209</v>
      </c>
      <c r="D182" s="161" t="s">
        <v>285</v>
      </c>
      <c r="E182" s="161" t="s">
        <v>734</v>
      </c>
      <c r="F182" s="161" t="s">
        <v>229</v>
      </c>
      <c r="G182" s="161" t="s">
        <v>221</v>
      </c>
      <c r="H182" s="162">
        <v>80.5</v>
      </c>
      <c r="I182" s="163" t="s">
        <v>214</v>
      </c>
      <c r="J182" s="158" t="s">
        <v>32</v>
      </c>
      <c r="K182" s="159"/>
      <c r="L182" s="153">
        <v>96.05</v>
      </c>
      <c r="M182" s="154">
        <f t="shared" si="22"/>
        <v>17.98</v>
      </c>
      <c r="N182" s="155" t="str">
        <f t="shared" si="23"/>
        <v/>
      </c>
      <c r="O182" s="156">
        <f t="shared" si="24"/>
        <v>7732.0249999999996</v>
      </c>
      <c r="P182" s="156" t="e">
        <f t="shared" si="25"/>
        <v>#VALUE!</v>
      </c>
      <c r="Q182" s="156" t="e">
        <f t="shared" si="26"/>
        <v>#VALUE!</v>
      </c>
      <c r="R182" s="157" t="str">
        <f t="shared" si="20"/>
        <v>B</v>
      </c>
      <c r="S182" s="157">
        <f t="shared" si="27"/>
        <v>17.98</v>
      </c>
      <c r="T182" s="157">
        <f t="shared" si="21"/>
        <v>80.5</v>
      </c>
      <c r="U182" s="157">
        <f>IF(M182&lt;&gt;0,IF(M182=SVS,0,IF(M182=SVSg,0,IF(M182=Stundenverrechnungssatz!G5151,0,IF(M182=Stundenverrechnungssatz!I5151,0,IF(M182=Stundenverrechnungssatz!K5151,0,IF(M182=Stundenverrechnungssatz!M5151,0,1)))))))</f>
        <v>0</v>
      </c>
      <c r="V182" s="20"/>
    </row>
    <row r="183" spans="1:22" s="38" customFormat="1" ht="15" customHeight="1" x14ac:dyDescent="0.2">
      <c r="A183" s="160">
        <v>178</v>
      </c>
      <c r="B183" s="161" t="s">
        <v>684</v>
      </c>
      <c r="C183" s="161" t="s">
        <v>209</v>
      </c>
      <c r="D183" s="161" t="s">
        <v>285</v>
      </c>
      <c r="E183" s="161" t="s">
        <v>735</v>
      </c>
      <c r="F183" s="161" t="s">
        <v>264</v>
      </c>
      <c r="G183" s="161" t="s">
        <v>221</v>
      </c>
      <c r="H183" s="162">
        <v>26.69</v>
      </c>
      <c r="I183" s="163"/>
      <c r="J183" s="158" t="s">
        <v>64</v>
      </c>
      <c r="K183" s="159"/>
      <c r="L183" s="153">
        <v>9</v>
      </c>
      <c r="M183" s="154">
        <f t="shared" si="22"/>
        <v>17.98</v>
      </c>
      <c r="N183" s="155" t="str">
        <f t="shared" si="23"/>
        <v/>
      </c>
      <c r="O183" s="156">
        <f t="shared" si="24"/>
        <v>240.21</v>
      </c>
      <c r="P183" s="156" t="e">
        <f t="shared" si="25"/>
        <v>#VALUE!</v>
      </c>
      <c r="Q183" s="156" t="e">
        <f t="shared" si="26"/>
        <v>#VALUE!</v>
      </c>
      <c r="R183" s="157" t="str">
        <f t="shared" si="20"/>
        <v>T</v>
      </c>
      <c r="S183" s="157">
        <f t="shared" si="27"/>
        <v>17.98</v>
      </c>
      <c r="T183" s="157">
        <f t="shared" si="21"/>
        <v>0</v>
      </c>
      <c r="U183" s="157">
        <f>IF(M183&lt;&gt;0,IF(M183=SVS,0,IF(M183=SVSg,0,IF(M183=Stundenverrechnungssatz!G5152,0,IF(M183=Stundenverrechnungssatz!I5152,0,IF(M183=Stundenverrechnungssatz!K5152,0,IF(M183=Stundenverrechnungssatz!M5152,0,1)))))))</f>
        <v>0</v>
      </c>
      <c r="V183" s="20"/>
    </row>
    <row r="184" spans="1:22" s="38" customFormat="1" ht="15" customHeight="1" x14ac:dyDescent="0.2">
      <c r="A184" s="160">
        <v>179</v>
      </c>
      <c r="B184" s="161" t="s">
        <v>684</v>
      </c>
      <c r="C184" s="161" t="s">
        <v>209</v>
      </c>
      <c r="D184" s="161" t="s">
        <v>285</v>
      </c>
      <c r="E184" s="161" t="s">
        <v>736</v>
      </c>
      <c r="F184" s="161" t="s">
        <v>229</v>
      </c>
      <c r="G184" s="161" t="s">
        <v>221</v>
      </c>
      <c r="H184" s="162">
        <v>80.5</v>
      </c>
      <c r="I184" s="163" t="s">
        <v>214</v>
      </c>
      <c r="J184" s="158" t="s">
        <v>32</v>
      </c>
      <c r="K184" s="159"/>
      <c r="L184" s="153">
        <v>96.05</v>
      </c>
      <c r="M184" s="154">
        <f t="shared" si="22"/>
        <v>17.98</v>
      </c>
      <c r="N184" s="155" t="str">
        <f t="shared" si="23"/>
        <v/>
      </c>
      <c r="O184" s="156">
        <f t="shared" si="24"/>
        <v>7732.0249999999996</v>
      </c>
      <c r="P184" s="156" t="e">
        <f t="shared" si="25"/>
        <v>#VALUE!</v>
      </c>
      <c r="Q184" s="156" t="e">
        <f t="shared" si="26"/>
        <v>#VALUE!</v>
      </c>
      <c r="R184" s="157" t="str">
        <f t="shared" si="20"/>
        <v>B</v>
      </c>
      <c r="S184" s="157">
        <f t="shared" si="27"/>
        <v>17.98</v>
      </c>
      <c r="T184" s="157">
        <f t="shared" si="21"/>
        <v>80.5</v>
      </c>
      <c r="U184" s="157">
        <f>IF(M184&lt;&gt;0,IF(M184=SVS,0,IF(M184=SVSg,0,IF(M184=Stundenverrechnungssatz!G5153,0,IF(M184=Stundenverrechnungssatz!I5153,0,IF(M184=Stundenverrechnungssatz!K5153,0,IF(M184=Stundenverrechnungssatz!M5153,0,1)))))))</f>
        <v>0</v>
      </c>
      <c r="V184" s="20"/>
    </row>
    <row r="185" spans="1:22" s="38" customFormat="1" ht="15" customHeight="1" x14ac:dyDescent="0.2">
      <c r="A185" s="160">
        <v>180</v>
      </c>
      <c r="B185" s="161" t="s">
        <v>684</v>
      </c>
      <c r="C185" s="161" t="s">
        <v>209</v>
      </c>
      <c r="D185" s="161" t="s">
        <v>285</v>
      </c>
      <c r="E185" s="161" t="s">
        <v>737</v>
      </c>
      <c r="F185" s="161" t="s">
        <v>229</v>
      </c>
      <c r="G185" s="161" t="s">
        <v>221</v>
      </c>
      <c r="H185" s="162">
        <v>80.5</v>
      </c>
      <c r="I185" s="163" t="s">
        <v>214</v>
      </c>
      <c r="J185" s="158" t="s">
        <v>32</v>
      </c>
      <c r="K185" s="159"/>
      <c r="L185" s="153">
        <v>96.05</v>
      </c>
      <c r="M185" s="154">
        <f t="shared" si="22"/>
        <v>17.98</v>
      </c>
      <c r="N185" s="155" t="str">
        <f t="shared" si="23"/>
        <v/>
      </c>
      <c r="O185" s="156">
        <f t="shared" si="24"/>
        <v>7732.0249999999996</v>
      </c>
      <c r="P185" s="156" t="e">
        <f t="shared" si="25"/>
        <v>#VALUE!</v>
      </c>
      <c r="Q185" s="156" t="e">
        <f t="shared" si="26"/>
        <v>#VALUE!</v>
      </c>
      <c r="R185" s="157" t="str">
        <f t="shared" si="20"/>
        <v>B</v>
      </c>
      <c r="S185" s="157">
        <f t="shared" si="27"/>
        <v>17.98</v>
      </c>
      <c r="T185" s="157">
        <f t="shared" si="21"/>
        <v>80.5</v>
      </c>
      <c r="U185" s="157">
        <f>IF(M185&lt;&gt;0,IF(M185=SVS,0,IF(M185=SVSg,0,IF(M185=Stundenverrechnungssatz!G5154,0,IF(M185=Stundenverrechnungssatz!I5154,0,IF(M185=Stundenverrechnungssatz!K5154,0,IF(M185=Stundenverrechnungssatz!M5154,0,1)))))))</f>
        <v>0</v>
      </c>
      <c r="V185" s="20"/>
    </row>
    <row r="186" spans="1:22" s="38" customFormat="1" ht="15" customHeight="1" x14ac:dyDescent="0.2">
      <c r="A186" s="160">
        <v>181</v>
      </c>
      <c r="B186" s="161" t="s">
        <v>684</v>
      </c>
      <c r="C186" s="161" t="s">
        <v>209</v>
      </c>
      <c r="D186" s="161" t="s">
        <v>285</v>
      </c>
      <c r="E186" s="161" t="s">
        <v>738</v>
      </c>
      <c r="F186" s="161" t="s">
        <v>229</v>
      </c>
      <c r="G186" s="161" t="s">
        <v>221</v>
      </c>
      <c r="H186" s="162">
        <v>80.5</v>
      </c>
      <c r="I186" s="163" t="s">
        <v>214</v>
      </c>
      <c r="J186" s="158" t="s">
        <v>32</v>
      </c>
      <c r="K186" s="159"/>
      <c r="L186" s="153">
        <v>96.05</v>
      </c>
      <c r="M186" s="154">
        <f t="shared" si="22"/>
        <v>17.98</v>
      </c>
      <c r="N186" s="155" t="str">
        <f t="shared" si="23"/>
        <v/>
      </c>
      <c r="O186" s="156">
        <f t="shared" si="24"/>
        <v>7732.0249999999996</v>
      </c>
      <c r="P186" s="156" t="e">
        <f t="shared" si="25"/>
        <v>#VALUE!</v>
      </c>
      <c r="Q186" s="156" t="e">
        <f t="shared" si="26"/>
        <v>#VALUE!</v>
      </c>
      <c r="R186" s="157" t="str">
        <f t="shared" si="20"/>
        <v>B</v>
      </c>
      <c r="S186" s="157">
        <f t="shared" si="27"/>
        <v>17.98</v>
      </c>
      <c r="T186" s="157">
        <f t="shared" si="21"/>
        <v>80.5</v>
      </c>
      <c r="U186" s="157">
        <f>IF(M186&lt;&gt;0,IF(M186=SVS,0,IF(M186=SVSg,0,IF(M186=Stundenverrechnungssatz!G5155,0,IF(M186=Stundenverrechnungssatz!I5155,0,IF(M186=Stundenverrechnungssatz!K5155,0,IF(M186=Stundenverrechnungssatz!M5155,0,1)))))))</f>
        <v>0</v>
      </c>
      <c r="V186" s="20"/>
    </row>
    <row r="187" spans="1:22" s="38" customFormat="1" ht="15" customHeight="1" x14ac:dyDescent="0.2">
      <c r="A187" s="160">
        <v>182</v>
      </c>
      <c r="B187" s="161" t="s">
        <v>684</v>
      </c>
      <c r="C187" s="161" t="s">
        <v>209</v>
      </c>
      <c r="D187" s="161" t="s">
        <v>285</v>
      </c>
      <c r="E187" s="161" t="s">
        <v>739</v>
      </c>
      <c r="F187" s="161" t="s">
        <v>216</v>
      </c>
      <c r="G187" s="161" t="s">
        <v>221</v>
      </c>
      <c r="H187" s="162">
        <v>20.309999999999999</v>
      </c>
      <c r="I187" s="163"/>
      <c r="J187" s="158" t="s">
        <v>119</v>
      </c>
      <c r="K187" s="159"/>
      <c r="L187" s="153">
        <v>0</v>
      </c>
      <c r="M187" s="154">
        <f t="shared" si="22"/>
        <v>17.98</v>
      </c>
      <c r="N187" s="155">
        <f t="shared" si="23"/>
        <v>1.0000000000000001E-5</v>
      </c>
      <c r="O187" s="156">
        <f t="shared" si="24"/>
        <v>0</v>
      </c>
      <c r="P187" s="156">
        <f t="shared" si="25"/>
        <v>0</v>
      </c>
      <c r="Q187" s="156">
        <f t="shared" si="26"/>
        <v>0</v>
      </c>
      <c r="R187" s="157" t="str">
        <f t="shared" si="20"/>
        <v>n</v>
      </c>
      <c r="S187" s="157">
        <f t="shared" si="27"/>
        <v>17.98</v>
      </c>
      <c r="T187" s="157">
        <f t="shared" si="21"/>
        <v>0</v>
      </c>
      <c r="U187" s="157">
        <f>IF(M187&lt;&gt;0,IF(M187=SVS,0,IF(M187=SVSg,0,IF(M187=Stundenverrechnungssatz!G5156,0,IF(M187=Stundenverrechnungssatz!I5156,0,IF(M187=Stundenverrechnungssatz!K5156,0,IF(M187=Stundenverrechnungssatz!M5156,0,1)))))))</f>
        <v>0</v>
      </c>
      <c r="V187" s="20"/>
    </row>
    <row r="188" spans="1:22" s="38" customFormat="1" ht="15" customHeight="1" x14ac:dyDescent="0.2">
      <c r="A188" s="160">
        <v>183</v>
      </c>
      <c r="B188" s="161" t="s">
        <v>684</v>
      </c>
      <c r="C188" s="161" t="s">
        <v>209</v>
      </c>
      <c r="D188" s="161" t="s">
        <v>285</v>
      </c>
      <c r="E188" s="161" t="s">
        <v>740</v>
      </c>
      <c r="F188" s="161" t="s">
        <v>427</v>
      </c>
      <c r="G188" s="161" t="s">
        <v>267</v>
      </c>
      <c r="H188" s="162">
        <v>1.62</v>
      </c>
      <c r="I188" s="163"/>
      <c r="J188" s="158" t="s">
        <v>64</v>
      </c>
      <c r="K188" s="159"/>
      <c r="L188" s="153">
        <v>9</v>
      </c>
      <c r="M188" s="154">
        <f t="shared" si="22"/>
        <v>17.98</v>
      </c>
      <c r="N188" s="155" t="str">
        <f t="shared" si="23"/>
        <v/>
      </c>
      <c r="O188" s="156">
        <f t="shared" si="24"/>
        <v>14.580000000000002</v>
      </c>
      <c r="P188" s="156" t="e">
        <f t="shared" si="25"/>
        <v>#VALUE!</v>
      </c>
      <c r="Q188" s="156" t="e">
        <f t="shared" si="26"/>
        <v>#VALUE!</v>
      </c>
      <c r="R188" s="157" t="str">
        <f t="shared" si="20"/>
        <v>T</v>
      </c>
      <c r="S188" s="157">
        <f t="shared" si="27"/>
        <v>17.98</v>
      </c>
      <c r="T188" s="157">
        <f t="shared" si="21"/>
        <v>0</v>
      </c>
      <c r="U188" s="157">
        <f>IF(M188&lt;&gt;0,IF(M188=SVS,0,IF(M188=SVSg,0,IF(M188=Stundenverrechnungssatz!G5157,0,IF(M188=Stundenverrechnungssatz!I5157,0,IF(M188=Stundenverrechnungssatz!K5157,0,IF(M188=Stundenverrechnungssatz!M5157,0,1)))))))</f>
        <v>0</v>
      </c>
      <c r="V188" s="20"/>
    </row>
    <row r="189" spans="1:22" s="38" customFormat="1" ht="15" customHeight="1" x14ac:dyDescent="0.2">
      <c r="A189" s="160">
        <v>184</v>
      </c>
      <c r="B189" s="161" t="s">
        <v>684</v>
      </c>
      <c r="C189" s="161" t="s">
        <v>209</v>
      </c>
      <c r="D189" s="161" t="s">
        <v>285</v>
      </c>
      <c r="E189" s="161" t="s">
        <v>741</v>
      </c>
      <c r="F189" s="161" t="s">
        <v>301</v>
      </c>
      <c r="G189" s="161" t="s">
        <v>219</v>
      </c>
      <c r="H189" s="162">
        <v>7.82</v>
      </c>
      <c r="I189" s="163"/>
      <c r="J189" s="158" t="s">
        <v>31</v>
      </c>
      <c r="K189" s="159"/>
      <c r="L189" s="153">
        <v>96.05</v>
      </c>
      <c r="M189" s="154">
        <f t="shared" si="22"/>
        <v>17.98</v>
      </c>
      <c r="N189" s="155" t="str">
        <f t="shared" si="23"/>
        <v/>
      </c>
      <c r="O189" s="156">
        <f t="shared" si="24"/>
        <v>751.11099999999999</v>
      </c>
      <c r="P189" s="156" t="e">
        <f t="shared" si="25"/>
        <v>#VALUE!</v>
      </c>
      <c r="Q189" s="156" t="e">
        <f t="shared" si="26"/>
        <v>#VALUE!</v>
      </c>
      <c r="R189" s="157" t="str">
        <f t="shared" si="20"/>
        <v>A</v>
      </c>
      <c r="S189" s="157">
        <f t="shared" si="27"/>
        <v>17.98</v>
      </c>
      <c r="T189" s="157">
        <f t="shared" si="21"/>
        <v>0</v>
      </c>
      <c r="U189" s="157">
        <f>IF(M189&lt;&gt;0,IF(M189=SVS,0,IF(M189=SVSg,0,IF(M189=Stundenverrechnungssatz!G5158,0,IF(M189=Stundenverrechnungssatz!I5158,0,IF(M189=Stundenverrechnungssatz!K5158,0,IF(M189=Stundenverrechnungssatz!M5158,0,1)))))))</f>
        <v>0</v>
      </c>
      <c r="V189" s="20"/>
    </row>
    <row r="190" spans="1:22" s="38" customFormat="1" ht="15" customHeight="1" x14ac:dyDescent="0.2">
      <c r="A190" s="160">
        <v>185</v>
      </c>
      <c r="B190" s="161" t="s">
        <v>684</v>
      </c>
      <c r="C190" s="161" t="s">
        <v>209</v>
      </c>
      <c r="D190" s="161" t="s">
        <v>285</v>
      </c>
      <c r="E190" s="161" t="s">
        <v>742</v>
      </c>
      <c r="F190" s="161" t="s">
        <v>427</v>
      </c>
      <c r="G190" s="161" t="s">
        <v>267</v>
      </c>
      <c r="H190" s="162">
        <v>7.82</v>
      </c>
      <c r="I190" s="163"/>
      <c r="J190" s="158" t="s">
        <v>64</v>
      </c>
      <c r="K190" s="159"/>
      <c r="L190" s="153">
        <v>9</v>
      </c>
      <c r="M190" s="154">
        <f t="shared" si="22"/>
        <v>17.98</v>
      </c>
      <c r="N190" s="155" t="str">
        <f t="shared" si="23"/>
        <v/>
      </c>
      <c r="O190" s="156">
        <f t="shared" si="24"/>
        <v>70.38</v>
      </c>
      <c r="P190" s="156" t="e">
        <f t="shared" si="25"/>
        <v>#VALUE!</v>
      </c>
      <c r="Q190" s="156" t="e">
        <f t="shared" si="26"/>
        <v>#VALUE!</v>
      </c>
      <c r="R190" s="157" t="str">
        <f t="shared" ref="R190:R253" si="28">LEFT(J190,1)</f>
        <v>T</v>
      </c>
      <c r="S190" s="157">
        <f t="shared" si="27"/>
        <v>17.98</v>
      </c>
      <c r="T190" s="157">
        <f t="shared" ref="T190:T253" si="29">IF(I190="x",H190,0)</f>
        <v>0</v>
      </c>
      <c r="U190" s="157">
        <f>IF(M190&lt;&gt;0,IF(M190=SVS,0,IF(M190=SVSg,0,IF(M190=Stundenverrechnungssatz!G5159,0,IF(M190=Stundenverrechnungssatz!I5159,0,IF(M190=Stundenverrechnungssatz!K5159,0,IF(M190=Stundenverrechnungssatz!M5159,0,1)))))))</f>
        <v>0</v>
      </c>
      <c r="V190" s="20"/>
    </row>
    <row r="191" spans="1:22" s="38" customFormat="1" ht="15" customHeight="1" x14ac:dyDescent="0.2">
      <c r="A191" s="160">
        <v>186</v>
      </c>
      <c r="B191" s="161" t="s">
        <v>684</v>
      </c>
      <c r="C191" s="161" t="s">
        <v>209</v>
      </c>
      <c r="D191" s="161" t="s">
        <v>285</v>
      </c>
      <c r="E191" s="161" t="s">
        <v>743</v>
      </c>
      <c r="F191" s="161" t="s">
        <v>239</v>
      </c>
      <c r="G191" s="161" t="s">
        <v>217</v>
      </c>
      <c r="H191" s="162">
        <v>4.8600000000000003</v>
      </c>
      <c r="I191" s="163"/>
      <c r="J191" s="158" t="s">
        <v>34</v>
      </c>
      <c r="K191" s="159"/>
      <c r="L191" s="153">
        <v>191.11</v>
      </c>
      <c r="M191" s="154">
        <f t="shared" si="22"/>
        <v>17.98</v>
      </c>
      <c r="N191" s="155" t="str">
        <f t="shared" si="23"/>
        <v/>
      </c>
      <c r="O191" s="156">
        <f t="shared" si="24"/>
        <v>928.79460000000017</v>
      </c>
      <c r="P191" s="156" t="e">
        <f t="shared" si="25"/>
        <v>#VALUE!</v>
      </c>
      <c r="Q191" s="156" t="e">
        <f t="shared" si="26"/>
        <v>#VALUE!</v>
      </c>
      <c r="R191" s="157" t="str">
        <f t="shared" si="28"/>
        <v>C</v>
      </c>
      <c r="S191" s="157">
        <f t="shared" si="27"/>
        <v>17.98</v>
      </c>
      <c r="T191" s="157">
        <f t="shared" si="29"/>
        <v>0</v>
      </c>
      <c r="U191" s="157">
        <f>IF(M191&lt;&gt;0,IF(M191=SVS,0,IF(M191=SVSg,0,IF(M191=Stundenverrechnungssatz!G5160,0,IF(M191=Stundenverrechnungssatz!I5160,0,IF(M191=Stundenverrechnungssatz!K5160,0,IF(M191=Stundenverrechnungssatz!M5160,0,1)))))))</f>
        <v>0</v>
      </c>
      <c r="V191" s="20"/>
    </row>
    <row r="192" spans="1:22" s="38" customFormat="1" ht="15" customHeight="1" x14ac:dyDescent="0.2">
      <c r="A192" s="160">
        <v>187</v>
      </c>
      <c r="B192" s="161" t="s">
        <v>684</v>
      </c>
      <c r="C192" s="161" t="s">
        <v>209</v>
      </c>
      <c r="D192" s="161" t="s">
        <v>285</v>
      </c>
      <c r="E192" s="161" t="s">
        <v>744</v>
      </c>
      <c r="F192" s="161" t="s">
        <v>218</v>
      </c>
      <c r="G192" s="161" t="s">
        <v>217</v>
      </c>
      <c r="H192" s="162">
        <v>18.079999999999998</v>
      </c>
      <c r="I192" s="163"/>
      <c r="J192" s="158" t="s">
        <v>34</v>
      </c>
      <c r="K192" s="159"/>
      <c r="L192" s="153">
        <v>191.11</v>
      </c>
      <c r="M192" s="154">
        <f t="shared" si="22"/>
        <v>17.98</v>
      </c>
      <c r="N192" s="155" t="str">
        <f t="shared" si="23"/>
        <v/>
      </c>
      <c r="O192" s="156">
        <f t="shared" si="24"/>
        <v>3455.2687999999998</v>
      </c>
      <c r="P192" s="156" t="e">
        <f t="shared" si="25"/>
        <v>#VALUE!</v>
      </c>
      <c r="Q192" s="156" t="e">
        <f t="shared" si="26"/>
        <v>#VALUE!</v>
      </c>
      <c r="R192" s="157" t="str">
        <f t="shared" si="28"/>
        <v>C</v>
      </c>
      <c r="S192" s="157">
        <f t="shared" si="27"/>
        <v>17.98</v>
      </c>
      <c r="T192" s="157">
        <f t="shared" si="29"/>
        <v>0</v>
      </c>
      <c r="U192" s="157">
        <f>IF(M192&lt;&gt;0,IF(M192=SVS,0,IF(M192=SVSg,0,IF(M192=Stundenverrechnungssatz!G5161,0,IF(M192=Stundenverrechnungssatz!I5161,0,IF(M192=Stundenverrechnungssatz!K5161,0,IF(M192=Stundenverrechnungssatz!M5161,0,1)))))))</f>
        <v>0</v>
      </c>
      <c r="V192" s="20"/>
    </row>
    <row r="193" spans="1:22" s="38" customFormat="1" ht="15" customHeight="1" x14ac:dyDescent="0.2">
      <c r="A193" s="160">
        <v>188</v>
      </c>
      <c r="B193" s="161" t="s">
        <v>684</v>
      </c>
      <c r="C193" s="161" t="s">
        <v>209</v>
      </c>
      <c r="D193" s="161" t="s">
        <v>285</v>
      </c>
      <c r="E193" s="161" t="s">
        <v>745</v>
      </c>
      <c r="F193" s="161" t="s">
        <v>244</v>
      </c>
      <c r="G193" s="161" t="s">
        <v>217</v>
      </c>
      <c r="H193" s="162">
        <v>6.59</v>
      </c>
      <c r="I193" s="163"/>
      <c r="J193" s="158" t="s">
        <v>34</v>
      </c>
      <c r="K193" s="159"/>
      <c r="L193" s="153">
        <v>191.11</v>
      </c>
      <c r="M193" s="154">
        <f t="shared" si="22"/>
        <v>17.98</v>
      </c>
      <c r="N193" s="155" t="str">
        <f t="shared" si="23"/>
        <v/>
      </c>
      <c r="O193" s="156">
        <f t="shared" si="24"/>
        <v>1259.4149</v>
      </c>
      <c r="P193" s="156" t="e">
        <f t="shared" si="25"/>
        <v>#VALUE!</v>
      </c>
      <c r="Q193" s="156" t="e">
        <f t="shared" si="26"/>
        <v>#VALUE!</v>
      </c>
      <c r="R193" s="157" t="str">
        <f t="shared" si="28"/>
        <v>C</v>
      </c>
      <c r="S193" s="157">
        <f t="shared" si="27"/>
        <v>17.98</v>
      </c>
      <c r="T193" s="157">
        <f t="shared" si="29"/>
        <v>0</v>
      </c>
      <c r="U193" s="157">
        <f>IF(M193&lt;&gt;0,IF(M193=SVS,0,IF(M193=SVSg,0,IF(M193=Stundenverrechnungssatz!G5162,0,IF(M193=Stundenverrechnungssatz!I5162,0,IF(M193=Stundenverrechnungssatz!K5162,0,IF(M193=Stundenverrechnungssatz!M5162,0,1)))))))</f>
        <v>0</v>
      </c>
      <c r="V193" s="20"/>
    </row>
    <row r="194" spans="1:22" s="38" customFormat="1" ht="15" customHeight="1" x14ac:dyDescent="0.2">
      <c r="A194" s="160">
        <v>189</v>
      </c>
      <c r="B194" s="161" t="s">
        <v>684</v>
      </c>
      <c r="C194" s="161" t="s">
        <v>209</v>
      </c>
      <c r="D194" s="161" t="s">
        <v>285</v>
      </c>
      <c r="E194" s="161" t="s">
        <v>746</v>
      </c>
      <c r="F194" s="161" t="s">
        <v>239</v>
      </c>
      <c r="G194" s="161" t="s">
        <v>217</v>
      </c>
      <c r="H194" s="162">
        <v>6.91</v>
      </c>
      <c r="I194" s="163"/>
      <c r="J194" s="158" t="s">
        <v>34</v>
      </c>
      <c r="K194" s="159"/>
      <c r="L194" s="153">
        <v>191.11</v>
      </c>
      <c r="M194" s="154">
        <f t="shared" si="22"/>
        <v>17.98</v>
      </c>
      <c r="N194" s="155" t="str">
        <f t="shared" si="23"/>
        <v/>
      </c>
      <c r="O194" s="156">
        <f t="shared" si="24"/>
        <v>1320.5701000000001</v>
      </c>
      <c r="P194" s="156" t="e">
        <f t="shared" si="25"/>
        <v>#VALUE!</v>
      </c>
      <c r="Q194" s="156" t="e">
        <f t="shared" si="26"/>
        <v>#VALUE!</v>
      </c>
      <c r="R194" s="157" t="str">
        <f t="shared" si="28"/>
        <v>C</v>
      </c>
      <c r="S194" s="157">
        <f t="shared" si="27"/>
        <v>17.98</v>
      </c>
      <c r="T194" s="157">
        <f t="shared" si="29"/>
        <v>0</v>
      </c>
      <c r="U194" s="157">
        <f>IF(M194&lt;&gt;0,IF(M194=SVS,0,IF(M194=SVSg,0,IF(M194=Stundenverrechnungssatz!G5163,0,IF(M194=Stundenverrechnungssatz!I5163,0,IF(M194=Stundenverrechnungssatz!K5163,0,IF(M194=Stundenverrechnungssatz!M5163,0,1)))))))</f>
        <v>0</v>
      </c>
      <c r="V194" s="20"/>
    </row>
    <row r="195" spans="1:22" s="38" customFormat="1" ht="15" customHeight="1" x14ac:dyDescent="0.2">
      <c r="A195" s="160">
        <v>190</v>
      </c>
      <c r="B195" s="161" t="s">
        <v>684</v>
      </c>
      <c r="C195" s="161" t="s">
        <v>209</v>
      </c>
      <c r="D195" s="161" t="s">
        <v>285</v>
      </c>
      <c r="E195" s="161" t="s">
        <v>747</v>
      </c>
      <c r="F195" s="161" t="s">
        <v>258</v>
      </c>
      <c r="G195" s="161" t="s">
        <v>217</v>
      </c>
      <c r="H195" s="162">
        <v>22.59</v>
      </c>
      <c r="I195" s="163"/>
      <c r="J195" s="158" t="s">
        <v>34</v>
      </c>
      <c r="K195" s="159"/>
      <c r="L195" s="153">
        <v>191.11</v>
      </c>
      <c r="M195" s="154">
        <f t="shared" si="22"/>
        <v>17.98</v>
      </c>
      <c r="N195" s="155" t="str">
        <f t="shared" si="23"/>
        <v/>
      </c>
      <c r="O195" s="156">
        <f t="shared" si="24"/>
        <v>4317.1749</v>
      </c>
      <c r="P195" s="156" t="e">
        <f t="shared" si="25"/>
        <v>#VALUE!</v>
      </c>
      <c r="Q195" s="156" t="e">
        <f t="shared" si="26"/>
        <v>#VALUE!</v>
      </c>
      <c r="R195" s="157" t="str">
        <f t="shared" si="28"/>
        <v>C</v>
      </c>
      <c r="S195" s="157">
        <f t="shared" si="27"/>
        <v>17.98</v>
      </c>
      <c r="T195" s="157">
        <f t="shared" si="29"/>
        <v>0</v>
      </c>
      <c r="U195" s="157">
        <f>IF(M195&lt;&gt;0,IF(M195=SVS,0,IF(M195=SVSg,0,IF(M195=Stundenverrechnungssatz!G5164,0,IF(M195=Stundenverrechnungssatz!I5164,0,IF(M195=Stundenverrechnungssatz!K5164,0,IF(M195=Stundenverrechnungssatz!M5164,0,1)))))))</f>
        <v>0</v>
      </c>
      <c r="V195" s="20"/>
    </row>
    <row r="196" spans="1:22" s="38" customFormat="1" ht="15" customHeight="1" x14ac:dyDescent="0.2">
      <c r="A196" s="160">
        <v>191</v>
      </c>
      <c r="B196" s="161" t="s">
        <v>684</v>
      </c>
      <c r="C196" s="161" t="s">
        <v>209</v>
      </c>
      <c r="D196" s="161" t="s">
        <v>285</v>
      </c>
      <c r="E196" s="161" t="s">
        <v>748</v>
      </c>
      <c r="F196" s="161" t="s">
        <v>216</v>
      </c>
      <c r="G196" s="161" t="s">
        <v>217</v>
      </c>
      <c r="H196" s="162">
        <v>5.83</v>
      </c>
      <c r="I196" s="163"/>
      <c r="J196" s="158" t="s">
        <v>119</v>
      </c>
      <c r="K196" s="159"/>
      <c r="L196" s="153">
        <v>0</v>
      </c>
      <c r="M196" s="154">
        <f t="shared" si="22"/>
        <v>17.98</v>
      </c>
      <c r="N196" s="155">
        <f t="shared" si="23"/>
        <v>1.0000000000000001E-5</v>
      </c>
      <c r="O196" s="156">
        <f t="shared" si="24"/>
        <v>0</v>
      </c>
      <c r="P196" s="156">
        <f t="shared" si="25"/>
        <v>0</v>
      </c>
      <c r="Q196" s="156">
        <f t="shared" si="26"/>
        <v>0</v>
      </c>
      <c r="R196" s="157" t="str">
        <f t="shared" si="28"/>
        <v>n</v>
      </c>
      <c r="S196" s="157">
        <f t="shared" si="27"/>
        <v>17.98</v>
      </c>
      <c r="T196" s="157">
        <f t="shared" si="29"/>
        <v>0</v>
      </c>
      <c r="U196" s="157">
        <f>IF(M196&lt;&gt;0,IF(M196=SVS,0,IF(M196=SVSg,0,IF(M196=Stundenverrechnungssatz!G5165,0,IF(M196=Stundenverrechnungssatz!I5165,0,IF(M196=Stundenverrechnungssatz!K5165,0,IF(M196=Stundenverrechnungssatz!M5165,0,1)))))))</f>
        <v>0</v>
      </c>
      <c r="V196" s="20"/>
    </row>
    <row r="197" spans="1:22" s="38" customFormat="1" ht="15" customHeight="1" x14ac:dyDescent="0.2">
      <c r="A197" s="160">
        <v>192</v>
      </c>
      <c r="B197" s="161" t="s">
        <v>684</v>
      </c>
      <c r="C197" s="161" t="s">
        <v>209</v>
      </c>
      <c r="D197" s="161" t="s">
        <v>285</v>
      </c>
      <c r="E197" s="161" t="s">
        <v>749</v>
      </c>
      <c r="F197" s="161" t="s">
        <v>409</v>
      </c>
      <c r="G197" s="161" t="s">
        <v>217</v>
      </c>
      <c r="H197" s="162">
        <v>5.83</v>
      </c>
      <c r="I197" s="163"/>
      <c r="J197" s="158" t="s">
        <v>101</v>
      </c>
      <c r="K197" s="159"/>
      <c r="L197" s="153">
        <v>191.11</v>
      </c>
      <c r="M197" s="154">
        <f t="shared" si="22"/>
        <v>17.98</v>
      </c>
      <c r="N197" s="155" t="str">
        <f t="shared" si="23"/>
        <v/>
      </c>
      <c r="O197" s="156">
        <f t="shared" si="24"/>
        <v>1114.1713000000002</v>
      </c>
      <c r="P197" s="156" t="e">
        <f t="shared" si="25"/>
        <v>#VALUE!</v>
      </c>
      <c r="Q197" s="156" t="e">
        <f t="shared" si="26"/>
        <v>#VALUE!</v>
      </c>
      <c r="R197" s="157" t="str">
        <f t="shared" si="28"/>
        <v>O</v>
      </c>
      <c r="S197" s="157">
        <f t="shared" si="27"/>
        <v>17.98</v>
      </c>
      <c r="T197" s="157">
        <f t="shared" si="29"/>
        <v>0</v>
      </c>
      <c r="U197" s="157">
        <f>IF(M197&lt;&gt;0,IF(M197=SVS,0,IF(M197=SVSg,0,IF(M197=Stundenverrechnungssatz!G5166,0,IF(M197=Stundenverrechnungssatz!I5166,0,IF(M197=Stundenverrechnungssatz!K5166,0,IF(M197=Stundenverrechnungssatz!M5166,0,1)))))))</f>
        <v>0</v>
      </c>
      <c r="V197" s="20"/>
    </row>
    <row r="198" spans="1:22" s="38" customFormat="1" ht="15" customHeight="1" x14ac:dyDescent="0.2">
      <c r="A198" s="160">
        <v>193</v>
      </c>
      <c r="B198" s="161" t="s">
        <v>684</v>
      </c>
      <c r="C198" s="161" t="s">
        <v>209</v>
      </c>
      <c r="D198" s="161" t="s">
        <v>285</v>
      </c>
      <c r="E198" s="161" t="s">
        <v>750</v>
      </c>
      <c r="F198" s="161" t="s">
        <v>1875</v>
      </c>
      <c r="G198" s="161" t="s">
        <v>221</v>
      </c>
      <c r="H198" s="162">
        <v>16.149999999999999</v>
      </c>
      <c r="I198" s="163"/>
      <c r="J198" s="158" t="s">
        <v>31</v>
      </c>
      <c r="K198" s="159"/>
      <c r="L198" s="153">
        <v>96.05</v>
      </c>
      <c r="M198" s="154">
        <f t="shared" ref="M198:M261" si="30">SVS</f>
        <v>17.98</v>
      </c>
      <c r="N198" s="155" t="str">
        <f t="shared" ref="N198:N261" si="31">IF(VLOOKUP(J198,Vorgaben,4,FALSE)=0,"",VLOOKUP(J198,Vorgaben,4,FALSE))</f>
        <v/>
      </c>
      <c r="O198" s="156">
        <f t="shared" ref="O198:O261" si="32">H198*L198</f>
        <v>1551.2074999999998</v>
      </c>
      <c r="P198" s="156" t="e">
        <f t="shared" ref="P198:P261" si="33">O198/N198</f>
        <v>#VALUE!</v>
      </c>
      <c r="Q198" s="156" t="e">
        <f t="shared" ref="Q198:Q261" si="34">P198*M198</f>
        <v>#VALUE!</v>
      </c>
      <c r="R198" s="157" t="str">
        <f t="shared" si="28"/>
        <v>A</v>
      </c>
      <c r="S198" s="157">
        <f t="shared" ref="S198:S261" si="35">IF(M198=SVS,M198,"")</f>
        <v>17.98</v>
      </c>
      <c r="T198" s="157">
        <f t="shared" si="29"/>
        <v>0</v>
      </c>
      <c r="U198" s="157">
        <f>IF(M198&lt;&gt;0,IF(M198=SVS,0,IF(M198=SVSg,0,IF(M198=Stundenverrechnungssatz!G5167,0,IF(M198=Stundenverrechnungssatz!I5167,0,IF(M198=Stundenverrechnungssatz!K5167,0,IF(M198=Stundenverrechnungssatz!M5167,0,1)))))))</f>
        <v>0</v>
      </c>
      <c r="V198" s="20"/>
    </row>
    <row r="199" spans="1:22" s="38" customFormat="1" ht="15" customHeight="1" x14ac:dyDescent="0.2">
      <c r="A199" s="160">
        <v>194</v>
      </c>
      <c r="B199" s="161" t="s">
        <v>684</v>
      </c>
      <c r="C199" s="161" t="s">
        <v>209</v>
      </c>
      <c r="D199" s="161" t="s">
        <v>285</v>
      </c>
      <c r="E199" s="161" t="s">
        <v>751</v>
      </c>
      <c r="F199" s="161" t="s">
        <v>349</v>
      </c>
      <c r="G199" s="161" t="s">
        <v>221</v>
      </c>
      <c r="H199" s="162">
        <v>103.59</v>
      </c>
      <c r="I199" s="163" t="s">
        <v>214</v>
      </c>
      <c r="J199" s="158" t="s">
        <v>32</v>
      </c>
      <c r="K199" s="159"/>
      <c r="L199" s="153">
        <v>96.05</v>
      </c>
      <c r="M199" s="154">
        <f t="shared" si="30"/>
        <v>17.98</v>
      </c>
      <c r="N199" s="155" t="str">
        <f t="shared" si="31"/>
        <v/>
      </c>
      <c r="O199" s="156">
        <f t="shared" si="32"/>
        <v>9949.8194999999996</v>
      </c>
      <c r="P199" s="156" t="e">
        <f t="shared" si="33"/>
        <v>#VALUE!</v>
      </c>
      <c r="Q199" s="156" t="e">
        <f t="shared" si="34"/>
        <v>#VALUE!</v>
      </c>
      <c r="R199" s="157" t="str">
        <f t="shared" si="28"/>
        <v>B</v>
      </c>
      <c r="S199" s="157">
        <f t="shared" si="35"/>
        <v>17.98</v>
      </c>
      <c r="T199" s="157">
        <f t="shared" si="29"/>
        <v>103.59</v>
      </c>
      <c r="U199" s="157">
        <f>IF(M199&lt;&gt;0,IF(M199=SVS,0,IF(M199=SVSg,0,IF(M199=Stundenverrechnungssatz!G5168,0,IF(M199=Stundenverrechnungssatz!I5168,0,IF(M199=Stundenverrechnungssatz!K5168,0,IF(M199=Stundenverrechnungssatz!M5168,0,1)))))))</f>
        <v>0</v>
      </c>
      <c r="V199" s="20"/>
    </row>
    <row r="200" spans="1:22" s="38" customFormat="1" ht="15" customHeight="1" x14ac:dyDescent="0.2">
      <c r="A200" s="160">
        <v>195</v>
      </c>
      <c r="B200" s="161" t="s">
        <v>684</v>
      </c>
      <c r="C200" s="161" t="s">
        <v>209</v>
      </c>
      <c r="D200" s="161" t="s">
        <v>285</v>
      </c>
      <c r="E200" s="161" t="s">
        <v>752</v>
      </c>
      <c r="F200" s="161" t="s">
        <v>347</v>
      </c>
      <c r="G200" s="161" t="s">
        <v>224</v>
      </c>
      <c r="H200" s="162">
        <v>15.73</v>
      </c>
      <c r="I200" s="163"/>
      <c r="J200" s="158" t="s">
        <v>63</v>
      </c>
      <c r="K200" s="159"/>
      <c r="L200" s="153">
        <v>38.08</v>
      </c>
      <c r="M200" s="154">
        <f t="shared" si="30"/>
        <v>17.98</v>
      </c>
      <c r="N200" s="155" t="str">
        <f t="shared" si="31"/>
        <v/>
      </c>
      <c r="O200" s="156">
        <f t="shared" si="32"/>
        <v>598.99839999999995</v>
      </c>
      <c r="P200" s="156" t="e">
        <f t="shared" si="33"/>
        <v>#VALUE!</v>
      </c>
      <c r="Q200" s="156" t="e">
        <f t="shared" si="34"/>
        <v>#VALUE!</v>
      </c>
      <c r="R200" s="157" t="str">
        <f t="shared" si="28"/>
        <v>T</v>
      </c>
      <c r="S200" s="157">
        <f t="shared" si="35"/>
        <v>17.98</v>
      </c>
      <c r="T200" s="157">
        <f t="shared" si="29"/>
        <v>0</v>
      </c>
      <c r="U200" s="157">
        <f>IF(M200&lt;&gt;0,IF(M200=SVS,0,IF(M200=SVSg,0,IF(M200=Stundenverrechnungssatz!G5169,0,IF(M200=Stundenverrechnungssatz!I5169,0,IF(M200=Stundenverrechnungssatz!K5169,0,IF(M200=Stundenverrechnungssatz!M5169,0,1)))))))</f>
        <v>0</v>
      </c>
      <c r="V200" s="20"/>
    </row>
    <row r="201" spans="1:22" s="38" customFormat="1" ht="15" customHeight="1" x14ac:dyDescent="0.2">
      <c r="A201" s="160">
        <v>196</v>
      </c>
      <c r="B201" s="161" t="s">
        <v>684</v>
      </c>
      <c r="C201" s="161" t="s">
        <v>209</v>
      </c>
      <c r="D201" s="161" t="s">
        <v>285</v>
      </c>
      <c r="E201" s="161" t="s">
        <v>753</v>
      </c>
      <c r="F201" s="161" t="s">
        <v>229</v>
      </c>
      <c r="G201" s="161" t="s">
        <v>224</v>
      </c>
      <c r="H201" s="162">
        <v>56.64</v>
      </c>
      <c r="I201" s="163" t="s">
        <v>214</v>
      </c>
      <c r="J201" s="158" t="s">
        <v>32</v>
      </c>
      <c r="K201" s="159"/>
      <c r="L201" s="153">
        <v>96.05</v>
      </c>
      <c r="M201" s="154">
        <f t="shared" si="30"/>
        <v>17.98</v>
      </c>
      <c r="N201" s="155" t="str">
        <f t="shared" si="31"/>
        <v/>
      </c>
      <c r="O201" s="156">
        <f t="shared" si="32"/>
        <v>5440.2719999999999</v>
      </c>
      <c r="P201" s="156" t="e">
        <f t="shared" si="33"/>
        <v>#VALUE!</v>
      </c>
      <c r="Q201" s="156" t="e">
        <f t="shared" si="34"/>
        <v>#VALUE!</v>
      </c>
      <c r="R201" s="157" t="str">
        <f t="shared" si="28"/>
        <v>B</v>
      </c>
      <c r="S201" s="157">
        <f t="shared" si="35"/>
        <v>17.98</v>
      </c>
      <c r="T201" s="157">
        <f t="shared" si="29"/>
        <v>56.64</v>
      </c>
      <c r="U201" s="157">
        <f>IF(M201&lt;&gt;0,IF(M201=SVS,0,IF(M201=SVSg,0,IF(M201=Stundenverrechnungssatz!G5170,0,IF(M201=Stundenverrechnungssatz!I5170,0,IF(M201=Stundenverrechnungssatz!K5170,0,IF(M201=Stundenverrechnungssatz!M5170,0,1)))))))</f>
        <v>0</v>
      </c>
      <c r="V201" s="20"/>
    </row>
    <row r="202" spans="1:22" s="38" customFormat="1" ht="15" customHeight="1" x14ac:dyDescent="0.2">
      <c r="A202" s="160">
        <v>197</v>
      </c>
      <c r="B202" s="161" t="s">
        <v>684</v>
      </c>
      <c r="C202" s="161" t="s">
        <v>209</v>
      </c>
      <c r="D202" s="161" t="s">
        <v>285</v>
      </c>
      <c r="E202" s="161" t="s">
        <v>754</v>
      </c>
      <c r="F202" s="161" t="s">
        <v>423</v>
      </c>
      <c r="G202" s="161" t="s">
        <v>224</v>
      </c>
      <c r="H202" s="162">
        <v>31.85</v>
      </c>
      <c r="I202" s="163" t="s">
        <v>214</v>
      </c>
      <c r="J202" s="158" t="s">
        <v>59</v>
      </c>
      <c r="K202" s="159"/>
      <c r="L202" s="153">
        <v>96.05</v>
      </c>
      <c r="M202" s="154">
        <f t="shared" si="30"/>
        <v>17.98</v>
      </c>
      <c r="N202" s="155" t="str">
        <f t="shared" si="31"/>
        <v/>
      </c>
      <c r="O202" s="156">
        <f t="shared" si="32"/>
        <v>3059.1925000000001</v>
      </c>
      <c r="P202" s="156" t="e">
        <f t="shared" si="33"/>
        <v>#VALUE!</v>
      </c>
      <c r="Q202" s="156" t="e">
        <f t="shared" si="34"/>
        <v>#VALUE!</v>
      </c>
      <c r="R202" s="157" t="str">
        <f t="shared" si="28"/>
        <v>H</v>
      </c>
      <c r="S202" s="157">
        <f t="shared" si="35"/>
        <v>17.98</v>
      </c>
      <c r="T202" s="157">
        <f t="shared" si="29"/>
        <v>31.85</v>
      </c>
      <c r="U202" s="157">
        <f>IF(M202&lt;&gt;0,IF(M202=SVS,0,IF(M202=SVSg,0,IF(M202=Stundenverrechnungssatz!G5171,0,IF(M202=Stundenverrechnungssatz!I5171,0,IF(M202=Stundenverrechnungssatz!K5171,0,IF(M202=Stundenverrechnungssatz!M5171,0,1)))))))</f>
        <v>0</v>
      </c>
      <c r="V202" s="20"/>
    </row>
    <row r="203" spans="1:22" s="38" customFormat="1" ht="15" customHeight="1" x14ac:dyDescent="0.2">
      <c r="A203" s="160">
        <v>198</v>
      </c>
      <c r="B203" s="161" t="s">
        <v>684</v>
      </c>
      <c r="C203" s="161" t="s">
        <v>209</v>
      </c>
      <c r="D203" s="161" t="s">
        <v>285</v>
      </c>
      <c r="E203" s="161" t="s">
        <v>755</v>
      </c>
      <c r="F203" s="161" t="s">
        <v>242</v>
      </c>
      <c r="G203" s="161" t="s">
        <v>224</v>
      </c>
      <c r="H203" s="162">
        <v>124.99</v>
      </c>
      <c r="I203" s="163" t="s">
        <v>214</v>
      </c>
      <c r="J203" s="158" t="s">
        <v>59</v>
      </c>
      <c r="K203" s="159"/>
      <c r="L203" s="153">
        <v>96.05</v>
      </c>
      <c r="M203" s="154">
        <f t="shared" si="30"/>
        <v>17.98</v>
      </c>
      <c r="N203" s="155" t="str">
        <f t="shared" si="31"/>
        <v/>
      </c>
      <c r="O203" s="156">
        <f t="shared" si="32"/>
        <v>12005.289499999999</v>
      </c>
      <c r="P203" s="156" t="e">
        <f t="shared" si="33"/>
        <v>#VALUE!</v>
      </c>
      <c r="Q203" s="156" t="e">
        <f t="shared" si="34"/>
        <v>#VALUE!</v>
      </c>
      <c r="R203" s="157" t="str">
        <f t="shared" si="28"/>
        <v>H</v>
      </c>
      <c r="S203" s="157">
        <f t="shared" si="35"/>
        <v>17.98</v>
      </c>
      <c r="T203" s="157">
        <f t="shared" si="29"/>
        <v>124.99</v>
      </c>
      <c r="U203" s="157">
        <f>IF(M203&lt;&gt;0,IF(M203=SVS,0,IF(M203=SVSg,0,IF(M203=Stundenverrechnungssatz!G5172,0,IF(M203=Stundenverrechnungssatz!I5172,0,IF(M203=Stundenverrechnungssatz!K5172,0,IF(M203=Stundenverrechnungssatz!M5172,0,1)))))))</f>
        <v>0</v>
      </c>
      <c r="V203" s="20"/>
    </row>
    <row r="204" spans="1:22" s="38" customFormat="1" ht="15" customHeight="1" x14ac:dyDescent="0.2">
      <c r="A204" s="160">
        <v>199</v>
      </c>
      <c r="B204" s="161" t="s">
        <v>684</v>
      </c>
      <c r="C204" s="161" t="s">
        <v>209</v>
      </c>
      <c r="D204" s="161" t="s">
        <v>285</v>
      </c>
      <c r="E204" s="161" t="s">
        <v>756</v>
      </c>
      <c r="F204" s="161" t="s">
        <v>303</v>
      </c>
      <c r="G204" s="161" t="s">
        <v>213</v>
      </c>
      <c r="H204" s="162">
        <v>2.2799999999999998</v>
      </c>
      <c r="I204" s="163" t="s">
        <v>214</v>
      </c>
      <c r="J204" s="158" t="s">
        <v>36</v>
      </c>
      <c r="K204" s="159"/>
      <c r="L204" s="153">
        <v>191.11</v>
      </c>
      <c r="M204" s="154">
        <f t="shared" si="30"/>
        <v>17.98</v>
      </c>
      <c r="N204" s="155" t="str">
        <f t="shared" si="31"/>
        <v/>
      </c>
      <c r="O204" s="156">
        <f t="shared" si="32"/>
        <v>435.73079999999999</v>
      </c>
      <c r="P204" s="156" t="e">
        <f t="shared" si="33"/>
        <v>#VALUE!</v>
      </c>
      <c r="Q204" s="156" t="e">
        <f t="shared" si="34"/>
        <v>#VALUE!</v>
      </c>
      <c r="R204" s="157" t="str">
        <f t="shared" si="28"/>
        <v>F</v>
      </c>
      <c r="S204" s="157">
        <f t="shared" si="35"/>
        <v>17.98</v>
      </c>
      <c r="T204" s="157">
        <f t="shared" si="29"/>
        <v>2.2799999999999998</v>
      </c>
      <c r="U204" s="157">
        <f>IF(M204&lt;&gt;0,IF(M204=SVS,0,IF(M204=SVSg,0,IF(M204=Stundenverrechnungssatz!G5173,0,IF(M204=Stundenverrechnungssatz!I5173,0,IF(M204=Stundenverrechnungssatz!K5173,0,IF(M204=Stundenverrechnungssatz!M5173,0,1)))))))</f>
        <v>0</v>
      </c>
      <c r="V204" s="20"/>
    </row>
    <row r="205" spans="1:22" s="38" customFormat="1" ht="15" customHeight="1" x14ac:dyDescent="0.2">
      <c r="A205" s="160">
        <v>200</v>
      </c>
      <c r="B205" s="161" t="s">
        <v>684</v>
      </c>
      <c r="C205" s="161" t="s">
        <v>209</v>
      </c>
      <c r="D205" s="161" t="s">
        <v>285</v>
      </c>
      <c r="E205" s="161" t="s">
        <v>757</v>
      </c>
      <c r="F205" s="161" t="s">
        <v>263</v>
      </c>
      <c r="G205" s="161" t="s">
        <v>259</v>
      </c>
      <c r="H205" s="162">
        <v>1.03</v>
      </c>
      <c r="I205" s="163"/>
      <c r="J205" s="158" t="s">
        <v>64</v>
      </c>
      <c r="K205" s="159"/>
      <c r="L205" s="153">
        <v>9</v>
      </c>
      <c r="M205" s="154">
        <f t="shared" si="30"/>
        <v>17.98</v>
      </c>
      <c r="N205" s="155" t="str">
        <f t="shared" si="31"/>
        <v/>
      </c>
      <c r="O205" s="156">
        <f t="shared" si="32"/>
        <v>9.27</v>
      </c>
      <c r="P205" s="156" t="e">
        <f t="shared" si="33"/>
        <v>#VALUE!</v>
      </c>
      <c r="Q205" s="156" t="e">
        <f t="shared" si="34"/>
        <v>#VALUE!</v>
      </c>
      <c r="R205" s="157" t="str">
        <f t="shared" si="28"/>
        <v>T</v>
      </c>
      <c r="S205" s="157">
        <f t="shared" si="35"/>
        <v>17.98</v>
      </c>
      <c r="T205" s="157">
        <f t="shared" si="29"/>
        <v>0</v>
      </c>
      <c r="U205" s="157">
        <f>IF(M205&lt;&gt;0,IF(M205=SVS,0,IF(M205=SVSg,0,IF(M205=Stundenverrechnungssatz!G5174,0,IF(M205=Stundenverrechnungssatz!I5174,0,IF(M205=Stundenverrechnungssatz!K5174,0,IF(M205=Stundenverrechnungssatz!M5174,0,1)))))))</f>
        <v>0</v>
      </c>
      <c r="V205" s="20"/>
    </row>
    <row r="206" spans="1:22" s="38" customFormat="1" ht="15" customHeight="1" x14ac:dyDescent="0.2">
      <c r="A206" s="160">
        <v>201</v>
      </c>
      <c r="B206" s="161" t="s">
        <v>684</v>
      </c>
      <c r="C206" s="161" t="s">
        <v>209</v>
      </c>
      <c r="D206" s="161" t="s">
        <v>285</v>
      </c>
      <c r="E206" s="161" t="s">
        <v>758</v>
      </c>
      <c r="F206" s="161" t="s">
        <v>263</v>
      </c>
      <c r="G206" s="161" t="s">
        <v>259</v>
      </c>
      <c r="H206" s="162">
        <v>0.23</v>
      </c>
      <c r="I206" s="163"/>
      <c r="J206" s="158" t="s">
        <v>64</v>
      </c>
      <c r="K206" s="159"/>
      <c r="L206" s="153">
        <v>9</v>
      </c>
      <c r="M206" s="154">
        <f t="shared" si="30"/>
        <v>17.98</v>
      </c>
      <c r="N206" s="155" t="str">
        <f t="shared" si="31"/>
        <v/>
      </c>
      <c r="O206" s="156">
        <f t="shared" si="32"/>
        <v>2.0700000000000003</v>
      </c>
      <c r="P206" s="156" t="e">
        <f t="shared" si="33"/>
        <v>#VALUE!</v>
      </c>
      <c r="Q206" s="156" t="e">
        <f t="shared" si="34"/>
        <v>#VALUE!</v>
      </c>
      <c r="R206" s="157" t="str">
        <f t="shared" si="28"/>
        <v>T</v>
      </c>
      <c r="S206" s="157">
        <f t="shared" si="35"/>
        <v>17.98</v>
      </c>
      <c r="T206" s="157">
        <f t="shared" si="29"/>
        <v>0</v>
      </c>
      <c r="U206" s="157">
        <f>IF(M206&lt;&gt;0,IF(M206=SVS,0,IF(M206=SVSg,0,IF(M206=Stundenverrechnungssatz!G5175,0,IF(M206=Stundenverrechnungssatz!I5175,0,IF(M206=Stundenverrechnungssatz!K5175,0,IF(M206=Stundenverrechnungssatz!M5175,0,1)))))))</f>
        <v>0</v>
      </c>
      <c r="V206" s="20"/>
    </row>
    <row r="207" spans="1:22" s="38" customFormat="1" ht="15" customHeight="1" x14ac:dyDescent="0.2">
      <c r="A207" s="160">
        <v>202</v>
      </c>
      <c r="B207" s="161" t="s">
        <v>684</v>
      </c>
      <c r="C207" s="161" t="s">
        <v>209</v>
      </c>
      <c r="D207" s="161" t="s">
        <v>285</v>
      </c>
      <c r="E207" s="161" t="s">
        <v>759</v>
      </c>
      <c r="F207" s="161" t="s">
        <v>229</v>
      </c>
      <c r="G207" s="161" t="s">
        <v>221</v>
      </c>
      <c r="H207" s="162">
        <v>54.35</v>
      </c>
      <c r="I207" s="163" t="s">
        <v>214</v>
      </c>
      <c r="J207" s="158" t="s">
        <v>32</v>
      </c>
      <c r="K207" s="159"/>
      <c r="L207" s="153">
        <v>96.05</v>
      </c>
      <c r="M207" s="154">
        <f t="shared" si="30"/>
        <v>17.98</v>
      </c>
      <c r="N207" s="155" t="str">
        <f t="shared" si="31"/>
        <v/>
      </c>
      <c r="O207" s="156">
        <f t="shared" si="32"/>
        <v>5220.3175000000001</v>
      </c>
      <c r="P207" s="156" t="e">
        <f t="shared" si="33"/>
        <v>#VALUE!</v>
      </c>
      <c r="Q207" s="156" t="e">
        <f t="shared" si="34"/>
        <v>#VALUE!</v>
      </c>
      <c r="R207" s="157" t="str">
        <f t="shared" si="28"/>
        <v>B</v>
      </c>
      <c r="S207" s="157">
        <f t="shared" si="35"/>
        <v>17.98</v>
      </c>
      <c r="T207" s="157">
        <f t="shared" si="29"/>
        <v>54.35</v>
      </c>
      <c r="U207" s="157">
        <f>IF(M207&lt;&gt;0,IF(M207=SVS,0,IF(M207=SVSg,0,IF(M207=Stundenverrechnungssatz!G5176,0,IF(M207=Stundenverrechnungssatz!I5176,0,IF(M207=Stundenverrechnungssatz!K5176,0,IF(M207=Stundenverrechnungssatz!M5176,0,1)))))))</f>
        <v>0</v>
      </c>
      <c r="V207" s="20"/>
    </row>
    <row r="208" spans="1:22" s="38" customFormat="1" ht="15" customHeight="1" x14ac:dyDescent="0.2">
      <c r="A208" s="160">
        <v>203</v>
      </c>
      <c r="B208" s="161" t="s">
        <v>684</v>
      </c>
      <c r="C208" s="161" t="s">
        <v>209</v>
      </c>
      <c r="D208" s="161" t="s">
        <v>285</v>
      </c>
      <c r="E208" s="161" t="s">
        <v>760</v>
      </c>
      <c r="F208" s="161" t="s">
        <v>229</v>
      </c>
      <c r="G208" s="161" t="s">
        <v>221</v>
      </c>
      <c r="H208" s="162">
        <v>53.48</v>
      </c>
      <c r="I208" s="163" t="s">
        <v>214</v>
      </c>
      <c r="J208" s="158" t="s">
        <v>32</v>
      </c>
      <c r="K208" s="159"/>
      <c r="L208" s="153">
        <v>96.05</v>
      </c>
      <c r="M208" s="154">
        <f t="shared" si="30"/>
        <v>17.98</v>
      </c>
      <c r="N208" s="155" t="str">
        <f t="shared" si="31"/>
        <v/>
      </c>
      <c r="O208" s="156">
        <f t="shared" si="32"/>
        <v>5136.7539999999999</v>
      </c>
      <c r="P208" s="156" t="e">
        <f t="shared" si="33"/>
        <v>#VALUE!</v>
      </c>
      <c r="Q208" s="156" t="e">
        <f t="shared" si="34"/>
        <v>#VALUE!</v>
      </c>
      <c r="R208" s="157" t="str">
        <f t="shared" si="28"/>
        <v>B</v>
      </c>
      <c r="S208" s="157">
        <f t="shared" si="35"/>
        <v>17.98</v>
      </c>
      <c r="T208" s="157">
        <f t="shared" si="29"/>
        <v>53.48</v>
      </c>
      <c r="U208" s="157">
        <f>IF(M208&lt;&gt;0,IF(M208=SVS,0,IF(M208=SVSg,0,IF(M208=Stundenverrechnungssatz!G5177,0,IF(M208=Stundenverrechnungssatz!I5177,0,IF(M208=Stundenverrechnungssatz!K5177,0,IF(M208=Stundenverrechnungssatz!M5177,0,1)))))))</f>
        <v>0</v>
      </c>
      <c r="V208" s="20"/>
    </row>
    <row r="209" spans="1:22" s="38" customFormat="1" ht="15" customHeight="1" x14ac:dyDescent="0.2">
      <c r="A209" s="160">
        <v>204</v>
      </c>
      <c r="B209" s="161" t="s">
        <v>684</v>
      </c>
      <c r="C209" s="161" t="s">
        <v>209</v>
      </c>
      <c r="D209" s="161" t="s">
        <v>285</v>
      </c>
      <c r="E209" s="161" t="s">
        <v>761</v>
      </c>
      <c r="F209" s="161" t="s">
        <v>229</v>
      </c>
      <c r="G209" s="161" t="s">
        <v>221</v>
      </c>
      <c r="H209" s="162">
        <v>53.48</v>
      </c>
      <c r="I209" s="163" t="s">
        <v>214</v>
      </c>
      <c r="J209" s="158" t="s">
        <v>32</v>
      </c>
      <c r="K209" s="159"/>
      <c r="L209" s="153">
        <v>96.05</v>
      </c>
      <c r="M209" s="154">
        <f t="shared" si="30"/>
        <v>17.98</v>
      </c>
      <c r="N209" s="155" t="str">
        <f t="shared" si="31"/>
        <v/>
      </c>
      <c r="O209" s="156">
        <f t="shared" si="32"/>
        <v>5136.7539999999999</v>
      </c>
      <c r="P209" s="156" t="e">
        <f t="shared" si="33"/>
        <v>#VALUE!</v>
      </c>
      <c r="Q209" s="156" t="e">
        <f t="shared" si="34"/>
        <v>#VALUE!</v>
      </c>
      <c r="R209" s="157" t="str">
        <f t="shared" si="28"/>
        <v>B</v>
      </c>
      <c r="S209" s="157">
        <f t="shared" si="35"/>
        <v>17.98</v>
      </c>
      <c r="T209" s="157">
        <f t="shared" si="29"/>
        <v>53.48</v>
      </c>
      <c r="U209" s="157">
        <f>IF(M209&lt;&gt;0,IF(M209=SVS,0,IF(M209=SVSg,0,IF(M209=Stundenverrechnungssatz!G5178,0,IF(M209=Stundenverrechnungssatz!I5178,0,IF(M209=Stundenverrechnungssatz!K5178,0,IF(M209=Stundenverrechnungssatz!M5178,0,1)))))))</f>
        <v>0</v>
      </c>
      <c r="V209" s="20"/>
    </row>
    <row r="210" spans="1:22" s="38" customFormat="1" ht="15" customHeight="1" x14ac:dyDescent="0.2">
      <c r="A210" s="160">
        <v>205</v>
      </c>
      <c r="B210" s="161" t="s">
        <v>684</v>
      </c>
      <c r="C210" s="161" t="s">
        <v>209</v>
      </c>
      <c r="D210" s="161" t="s">
        <v>285</v>
      </c>
      <c r="E210" s="161" t="s">
        <v>762</v>
      </c>
      <c r="F210" s="161" t="s">
        <v>229</v>
      </c>
      <c r="G210" s="161" t="s">
        <v>221</v>
      </c>
      <c r="H210" s="162">
        <v>53.48</v>
      </c>
      <c r="I210" s="163" t="s">
        <v>214</v>
      </c>
      <c r="J210" s="158" t="s">
        <v>32</v>
      </c>
      <c r="K210" s="159"/>
      <c r="L210" s="153">
        <v>96.05</v>
      </c>
      <c r="M210" s="154">
        <f t="shared" si="30"/>
        <v>17.98</v>
      </c>
      <c r="N210" s="155" t="str">
        <f t="shared" si="31"/>
        <v/>
      </c>
      <c r="O210" s="156">
        <f t="shared" si="32"/>
        <v>5136.7539999999999</v>
      </c>
      <c r="P210" s="156" t="e">
        <f t="shared" si="33"/>
        <v>#VALUE!</v>
      </c>
      <c r="Q210" s="156" t="e">
        <f t="shared" si="34"/>
        <v>#VALUE!</v>
      </c>
      <c r="R210" s="157" t="str">
        <f t="shared" si="28"/>
        <v>B</v>
      </c>
      <c r="S210" s="157">
        <f t="shared" si="35"/>
        <v>17.98</v>
      </c>
      <c r="T210" s="157">
        <f t="shared" si="29"/>
        <v>53.48</v>
      </c>
      <c r="U210" s="157">
        <f>IF(M210&lt;&gt;0,IF(M210=SVS,0,IF(M210=SVSg,0,IF(M210=Stundenverrechnungssatz!G5179,0,IF(M210=Stundenverrechnungssatz!I5179,0,IF(M210=Stundenverrechnungssatz!K5179,0,IF(M210=Stundenverrechnungssatz!M5179,0,1)))))))</f>
        <v>0</v>
      </c>
      <c r="V210" s="20"/>
    </row>
    <row r="211" spans="1:22" s="38" customFormat="1" ht="15" customHeight="1" x14ac:dyDescent="0.2">
      <c r="A211" s="160">
        <v>206</v>
      </c>
      <c r="B211" s="161" t="s">
        <v>684</v>
      </c>
      <c r="C211" s="161" t="s">
        <v>209</v>
      </c>
      <c r="D211" s="161" t="s">
        <v>285</v>
      </c>
      <c r="E211" s="161" t="s">
        <v>763</v>
      </c>
      <c r="F211" s="161" t="s">
        <v>576</v>
      </c>
      <c r="G211" s="161" t="s">
        <v>221</v>
      </c>
      <c r="H211" s="162">
        <v>53.22</v>
      </c>
      <c r="I211" s="163"/>
      <c r="J211" s="158" t="s">
        <v>63</v>
      </c>
      <c r="K211" s="159"/>
      <c r="L211" s="153">
        <v>38.08</v>
      </c>
      <c r="M211" s="154">
        <f t="shared" si="30"/>
        <v>17.98</v>
      </c>
      <c r="N211" s="155" t="str">
        <f t="shared" si="31"/>
        <v/>
      </c>
      <c r="O211" s="156">
        <f t="shared" si="32"/>
        <v>2026.6175999999998</v>
      </c>
      <c r="P211" s="156" t="e">
        <f t="shared" si="33"/>
        <v>#VALUE!</v>
      </c>
      <c r="Q211" s="156" t="e">
        <f t="shared" si="34"/>
        <v>#VALUE!</v>
      </c>
      <c r="R211" s="157" t="str">
        <f t="shared" si="28"/>
        <v>T</v>
      </c>
      <c r="S211" s="157">
        <f t="shared" si="35"/>
        <v>17.98</v>
      </c>
      <c r="T211" s="157">
        <f t="shared" si="29"/>
        <v>0</v>
      </c>
      <c r="U211" s="157">
        <f>IF(M211&lt;&gt;0,IF(M211=SVS,0,IF(M211=SVSg,0,IF(M211=Stundenverrechnungssatz!G5180,0,IF(M211=Stundenverrechnungssatz!I5180,0,IF(M211=Stundenverrechnungssatz!K5180,0,IF(M211=Stundenverrechnungssatz!M5180,0,1)))))))</f>
        <v>0</v>
      </c>
      <c r="V211" s="20"/>
    </row>
    <row r="212" spans="1:22" s="38" customFormat="1" ht="15" customHeight="1" x14ac:dyDescent="0.2">
      <c r="A212" s="160">
        <v>207</v>
      </c>
      <c r="B212" s="161" t="s">
        <v>684</v>
      </c>
      <c r="C212" s="161" t="s">
        <v>209</v>
      </c>
      <c r="D212" s="161" t="s">
        <v>285</v>
      </c>
      <c r="E212" s="161" t="s">
        <v>764</v>
      </c>
      <c r="F212" s="161" t="s">
        <v>239</v>
      </c>
      <c r="G212" s="161" t="s">
        <v>333</v>
      </c>
      <c r="H212" s="162">
        <v>5.61</v>
      </c>
      <c r="I212" s="163"/>
      <c r="J212" s="158" t="s">
        <v>34</v>
      </c>
      <c r="K212" s="159"/>
      <c r="L212" s="153">
        <v>191.11</v>
      </c>
      <c r="M212" s="154">
        <f t="shared" si="30"/>
        <v>17.98</v>
      </c>
      <c r="N212" s="155" t="str">
        <f t="shared" si="31"/>
        <v/>
      </c>
      <c r="O212" s="156">
        <f t="shared" si="32"/>
        <v>1072.1271000000002</v>
      </c>
      <c r="P212" s="156" t="e">
        <f t="shared" si="33"/>
        <v>#VALUE!</v>
      </c>
      <c r="Q212" s="156" t="e">
        <f t="shared" si="34"/>
        <v>#VALUE!</v>
      </c>
      <c r="R212" s="157" t="str">
        <f t="shared" si="28"/>
        <v>C</v>
      </c>
      <c r="S212" s="157">
        <f t="shared" si="35"/>
        <v>17.98</v>
      </c>
      <c r="T212" s="157">
        <f t="shared" si="29"/>
        <v>0</v>
      </c>
      <c r="U212" s="157">
        <f>IF(M212&lt;&gt;0,IF(M212=SVS,0,IF(M212=SVSg,0,IF(M212=Stundenverrechnungssatz!G5181,0,IF(M212=Stundenverrechnungssatz!I5181,0,IF(M212=Stundenverrechnungssatz!K5181,0,IF(M212=Stundenverrechnungssatz!M5181,0,1)))))))</f>
        <v>0</v>
      </c>
      <c r="V212" s="20"/>
    </row>
    <row r="213" spans="1:22" s="38" customFormat="1" ht="15" customHeight="1" x14ac:dyDescent="0.2">
      <c r="A213" s="160">
        <v>208</v>
      </c>
      <c r="B213" s="161" t="s">
        <v>684</v>
      </c>
      <c r="C213" s="161" t="s">
        <v>209</v>
      </c>
      <c r="D213" s="161" t="s">
        <v>285</v>
      </c>
      <c r="E213" s="161" t="s">
        <v>765</v>
      </c>
      <c r="F213" s="161" t="s">
        <v>258</v>
      </c>
      <c r="G213" s="161" t="s">
        <v>333</v>
      </c>
      <c r="H213" s="162">
        <v>11.49</v>
      </c>
      <c r="I213" s="163"/>
      <c r="J213" s="158" t="s">
        <v>34</v>
      </c>
      <c r="K213" s="159"/>
      <c r="L213" s="153">
        <v>191.11</v>
      </c>
      <c r="M213" s="154">
        <f t="shared" si="30"/>
        <v>17.98</v>
      </c>
      <c r="N213" s="155" t="str">
        <f t="shared" si="31"/>
        <v/>
      </c>
      <c r="O213" s="156">
        <f t="shared" si="32"/>
        <v>2195.8539000000001</v>
      </c>
      <c r="P213" s="156" t="e">
        <f t="shared" si="33"/>
        <v>#VALUE!</v>
      </c>
      <c r="Q213" s="156" t="e">
        <f t="shared" si="34"/>
        <v>#VALUE!</v>
      </c>
      <c r="R213" s="157" t="str">
        <f t="shared" si="28"/>
        <v>C</v>
      </c>
      <c r="S213" s="157">
        <f t="shared" si="35"/>
        <v>17.98</v>
      </c>
      <c r="T213" s="157">
        <f t="shared" si="29"/>
        <v>0</v>
      </c>
      <c r="U213" s="157">
        <f>IF(M213&lt;&gt;0,IF(M213=SVS,0,IF(M213=SVSg,0,IF(M213=Stundenverrechnungssatz!G5182,0,IF(M213=Stundenverrechnungssatz!I5182,0,IF(M213=Stundenverrechnungssatz!K5182,0,IF(M213=Stundenverrechnungssatz!M5182,0,1)))))))</f>
        <v>0</v>
      </c>
      <c r="V213" s="20"/>
    </row>
    <row r="214" spans="1:22" s="38" customFormat="1" ht="15" customHeight="1" x14ac:dyDescent="0.2">
      <c r="A214" s="160">
        <v>209</v>
      </c>
      <c r="B214" s="161" t="s">
        <v>684</v>
      </c>
      <c r="C214" s="161" t="s">
        <v>209</v>
      </c>
      <c r="D214" s="161" t="s">
        <v>285</v>
      </c>
      <c r="E214" s="161" t="s">
        <v>766</v>
      </c>
      <c r="F214" s="161" t="s">
        <v>239</v>
      </c>
      <c r="G214" s="161" t="s">
        <v>333</v>
      </c>
      <c r="H214" s="162">
        <v>5.87</v>
      </c>
      <c r="I214" s="163"/>
      <c r="J214" s="158" t="s">
        <v>34</v>
      </c>
      <c r="K214" s="159"/>
      <c r="L214" s="153">
        <v>191.11</v>
      </c>
      <c r="M214" s="154">
        <f t="shared" si="30"/>
        <v>17.98</v>
      </c>
      <c r="N214" s="155" t="str">
        <f t="shared" si="31"/>
        <v/>
      </c>
      <c r="O214" s="156">
        <f t="shared" si="32"/>
        <v>1121.8157000000001</v>
      </c>
      <c r="P214" s="156" t="e">
        <f t="shared" si="33"/>
        <v>#VALUE!</v>
      </c>
      <c r="Q214" s="156" t="e">
        <f t="shared" si="34"/>
        <v>#VALUE!</v>
      </c>
      <c r="R214" s="157" t="str">
        <f t="shared" si="28"/>
        <v>C</v>
      </c>
      <c r="S214" s="157">
        <f t="shared" si="35"/>
        <v>17.98</v>
      </c>
      <c r="T214" s="157">
        <f t="shared" si="29"/>
        <v>0</v>
      </c>
      <c r="U214" s="157">
        <f>IF(M214&lt;&gt;0,IF(M214=SVS,0,IF(M214=SVSg,0,IF(M214=Stundenverrechnungssatz!G5183,0,IF(M214=Stundenverrechnungssatz!I5183,0,IF(M214=Stundenverrechnungssatz!K5183,0,IF(M214=Stundenverrechnungssatz!M5183,0,1)))))))</f>
        <v>0</v>
      </c>
      <c r="V214" s="20"/>
    </row>
    <row r="215" spans="1:22" s="38" customFormat="1" ht="15" customHeight="1" x14ac:dyDescent="0.2">
      <c r="A215" s="160">
        <v>210</v>
      </c>
      <c r="B215" s="161" t="s">
        <v>684</v>
      </c>
      <c r="C215" s="161" t="s">
        <v>209</v>
      </c>
      <c r="D215" s="161" t="s">
        <v>285</v>
      </c>
      <c r="E215" s="161" t="s">
        <v>767</v>
      </c>
      <c r="F215" s="161" t="s">
        <v>218</v>
      </c>
      <c r="G215" s="161" t="s">
        <v>333</v>
      </c>
      <c r="H215" s="162">
        <v>12.08</v>
      </c>
      <c r="I215" s="163"/>
      <c r="J215" s="158" t="s">
        <v>34</v>
      </c>
      <c r="K215" s="159"/>
      <c r="L215" s="153">
        <v>191.11</v>
      </c>
      <c r="M215" s="154">
        <f t="shared" si="30"/>
        <v>17.98</v>
      </c>
      <c r="N215" s="155" t="str">
        <f t="shared" si="31"/>
        <v/>
      </c>
      <c r="O215" s="156">
        <f t="shared" si="32"/>
        <v>2308.6088</v>
      </c>
      <c r="P215" s="156" t="e">
        <f t="shared" si="33"/>
        <v>#VALUE!</v>
      </c>
      <c r="Q215" s="156" t="e">
        <f t="shared" si="34"/>
        <v>#VALUE!</v>
      </c>
      <c r="R215" s="157" t="str">
        <f t="shared" si="28"/>
        <v>C</v>
      </c>
      <c r="S215" s="157">
        <f t="shared" si="35"/>
        <v>17.98</v>
      </c>
      <c r="T215" s="157">
        <f t="shared" si="29"/>
        <v>0</v>
      </c>
      <c r="U215" s="157">
        <f>IF(M215&lt;&gt;0,IF(M215=SVS,0,IF(M215=SVSg,0,IF(M215=Stundenverrechnungssatz!G5184,0,IF(M215=Stundenverrechnungssatz!I5184,0,IF(M215=Stundenverrechnungssatz!K5184,0,IF(M215=Stundenverrechnungssatz!M5184,0,1)))))))</f>
        <v>0</v>
      </c>
      <c r="V215" s="20"/>
    </row>
    <row r="216" spans="1:22" s="38" customFormat="1" ht="15" customHeight="1" x14ac:dyDescent="0.2">
      <c r="A216" s="160">
        <v>211</v>
      </c>
      <c r="B216" s="161" t="s">
        <v>684</v>
      </c>
      <c r="C216" s="161" t="s">
        <v>209</v>
      </c>
      <c r="D216" s="161" t="s">
        <v>285</v>
      </c>
      <c r="E216" s="161" t="s">
        <v>768</v>
      </c>
      <c r="F216" s="161" t="s">
        <v>227</v>
      </c>
      <c r="G216" s="161" t="s">
        <v>363</v>
      </c>
      <c r="H216" s="162">
        <v>75.53</v>
      </c>
      <c r="I216" s="163"/>
      <c r="J216" s="158" t="s">
        <v>38</v>
      </c>
      <c r="K216" s="159"/>
      <c r="L216" s="153">
        <v>96.05</v>
      </c>
      <c r="M216" s="154">
        <f t="shared" si="30"/>
        <v>17.98</v>
      </c>
      <c r="N216" s="155" t="str">
        <f t="shared" si="31"/>
        <v/>
      </c>
      <c r="O216" s="156">
        <f t="shared" si="32"/>
        <v>7254.6565000000001</v>
      </c>
      <c r="P216" s="156" t="e">
        <f t="shared" si="33"/>
        <v>#VALUE!</v>
      </c>
      <c r="Q216" s="156" t="e">
        <f t="shared" si="34"/>
        <v>#VALUE!</v>
      </c>
      <c r="R216" s="157" t="str">
        <f t="shared" si="28"/>
        <v>D</v>
      </c>
      <c r="S216" s="157">
        <f t="shared" si="35"/>
        <v>17.98</v>
      </c>
      <c r="T216" s="157">
        <f t="shared" si="29"/>
        <v>0</v>
      </c>
      <c r="U216" s="157">
        <f>IF(M216&lt;&gt;0,IF(M216=SVS,0,IF(M216=SVSg,0,IF(M216=Stundenverrechnungssatz!G5185,0,IF(M216=Stundenverrechnungssatz!I5185,0,IF(M216=Stundenverrechnungssatz!K5185,0,IF(M216=Stundenverrechnungssatz!M5185,0,1)))))))</f>
        <v>0</v>
      </c>
      <c r="V216" s="20"/>
    </row>
    <row r="217" spans="1:22" s="38" customFormat="1" ht="15" customHeight="1" x14ac:dyDescent="0.2">
      <c r="A217" s="160">
        <v>212</v>
      </c>
      <c r="B217" s="161" t="s">
        <v>684</v>
      </c>
      <c r="C217" s="161" t="s">
        <v>209</v>
      </c>
      <c r="D217" s="161" t="s">
        <v>285</v>
      </c>
      <c r="E217" s="161" t="s">
        <v>769</v>
      </c>
      <c r="F217" s="161" t="s">
        <v>441</v>
      </c>
      <c r="G217" s="161" t="s">
        <v>221</v>
      </c>
      <c r="H217" s="162">
        <v>7.03</v>
      </c>
      <c r="I217" s="163"/>
      <c r="J217" s="158" t="s">
        <v>69</v>
      </c>
      <c r="K217" s="159"/>
      <c r="L217" s="153">
        <v>191.11</v>
      </c>
      <c r="M217" s="154">
        <f t="shared" si="30"/>
        <v>17.98</v>
      </c>
      <c r="N217" s="155" t="str">
        <f t="shared" si="31"/>
        <v/>
      </c>
      <c r="O217" s="156">
        <f t="shared" si="32"/>
        <v>1343.5033000000001</v>
      </c>
      <c r="P217" s="156" t="e">
        <f t="shared" si="33"/>
        <v>#VALUE!</v>
      </c>
      <c r="Q217" s="156" t="e">
        <f t="shared" si="34"/>
        <v>#VALUE!</v>
      </c>
      <c r="R217" s="157" t="str">
        <f t="shared" si="28"/>
        <v>U</v>
      </c>
      <c r="S217" s="157">
        <f t="shared" si="35"/>
        <v>17.98</v>
      </c>
      <c r="T217" s="157">
        <f t="shared" si="29"/>
        <v>0</v>
      </c>
      <c r="U217" s="157">
        <f>IF(M217&lt;&gt;0,IF(M217=SVS,0,IF(M217=SVSg,0,IF(M217=Stundenverrechnungssatz!G5186,0,IF(M217=Stundenverrechnungssatz!I5186,0,IF(M217=Stundenverrechnungssatz!K5186,0,IF(M217=Stundenverrechnungssatz!M5186,0,1)))))))</f>
        <v>0</v>
      </c>
      <c r="V217" s="20"/>
    </row>
    <row r="218" spans="1:22" s="38" customFormat="1" ht="15" customHeight="1" x14ac:dyDescent="0.2">
      <c r="A218" s="160">
        <v>213</v>
      </c>
      <c r="B218" s="161" t="s">
        <v>684</v>
      </c>
      <c r="C218" s="161" t="s">
        <v>209</v>
      </c>
      <c r="D218" s="161" t="s">
        <v>285</v>
      </c>
      <c r="E218" s="161" t="s">
        <v>770</v>
      </c>
      <c r="F218" s="161" t="s">
        <v>421</v>
      </c>
      <c r="G218" s="161" t="s">
        <v>221</v>
      </c>
      <c r="H218" s="162">
        <v>9.9499999999999993</v>
      </c>
      <c r="I218" s="163"/>
      <c r="J218" s="158" t="s">
        <v>61</v>
      </c>
      <c r="K218" s="159"/>
      <c r="L218" s="153">
        <v>191.11</v>
      </c>
      <c r="M218" s="154">
        <f t="shared" si="30"/>
        <v>17.98</v>
      </c>
      <c r="N218" s="155" t="str">
        <f t="shared" si="31"/>
        <v/>
      </c>
      <c r="O218" s="156">
        <f t="shared" si="32"/>
        <v>1901.5445</v>
      </c>
      <c r="P218" s="156" t="e">
        <f t="shared" si="33"/>
        <v>#VALUE!</v>
      </c>
      <c r="Q218" s="156" t="e">
        <f t="shared" si="34"/>
        <v>#VALUE!</v>
      </c>
      <c r="R218" s="157" t="str">
        <f t="shared" si="28"/>
        <v>K</v>
      </c>
      <c r="S218" s="157">
        <f t="shared" si="35"/>
        <v>17.98</v>
      </c>
      <c r="T218" s="157">
        <f t="shared" si="29"/>
        <v>0</v>
      </c>
      <c r="U218" s="157">
        <f>IF(M218&lt;&gt;0,IF(M218=SVS,0,IF(M218=SVSg,0,IF(M218=Stundenverrechnungssatz!G5187,0,IF(M218=Stundenverrechnungssatz!I5187,0,IF(M218=Stundenverrechnungssatz!K5187,0,IF(M218=Stundenverrechnungssatz!M5187,0,1)))))))</f>
        <v>0</v>
      </c>
      <c r="V218" s="20"/>
    </row>
    <row r="219" spans="1:22" s="38" customFormat="1" ht="15" customHeight="1" x14ac:dyDescent="0.2">
      <c r="A219" s="160">
        <v>214</v>
      </c>
      <c r="B219" s="161" t="s">
        <v>684</v>
      </c>
      <c r="C219" s="161" t="s">
        <v>209</v>
      </c>
      <c r="D219" s="161" t="s">
        <v>285</v>
      </c>
      <c r="E219" s="161" t="s">
        <v>771</v>
      </c>
      <c r="F219" s="161" t="s">
        <v>223</v>
      </c>
      <c r="G219" s="161" t="s">
        <v>363</v>
      </c>
      <c r="H219" s="162">
        <v>17.59</v>
      </c>
      <c r="I219" s="163"/>
      <c r="J219" s="158" t="s">
        <v>31</v>
      </c>
      <c r="K219" s="159"/>
      <c r="L219" s="153">
        <v>96.05</v>
      </c>
      <c r="M219" s="154">
        <f t="shared" si="30"/>
        <v>17.98</v>
      </c>
      <c r="N219" s="155" t="str">
        <f t="shared" si="31"/>
        <v/>
      </c>
      <c r="O219" s="156">
        <f t="shared" si="32"/>
        <v>1689.5194999999999</v>
      </c>
      <c r="P219" s="156" t="e">
        <f t="shared" si="33"/>
        <v>#VALUE!</v>
      </c>
      <c r="Q219" s="156" t="e">
        <f t="shared" si="34"/>
        <v>#VALUE!</v>
      </c>
      <c r="R219" s="157" t="str">
        <f t="shared" si="28"/>
        <v>A</v>
      </c>
      <c r="S219" s="157">
        <f t="shared" si="35"/>
        <v>17.98</v>
      </c>
      <c r="T219" s="157">
        <f t="shared" si="29"/>
        <v>0</v>
      </c>
      <c r="U219" s="157">
        <f>IF(M219&lt;&gt;0,IF(M219=SVS,0,IF(M219=SVSg,0,IF(M219=Stundenverrechnungssatz!G5188,0,IF(M219=Stundenverrechnungssatz!I5188,0,IF(M219=Stundenverrechnungssatz!K5188,0,IF(M219=Stundenverrechnungssatz!M5188,0,1)))))))</f>
        <v>0</v>
      </c>
      <c r="V219" s="20"/>
    </row>
    <row r="220" spans="1:22" s="38" customFormat="1" ht="15" customHeight="1" x14ac:dyDescent="0.2">
      <c r="A220" s="160">
        <v>215</v>
      </c>
      <c r="B220" s="161" t="s">
        <v>684</v>
      </c>
      <c r="C220" s="161" t="s">
        <v>209</v>
      </c>
      <c r="D220" s="161" t="s">
        <v>285</v>
      </c>
      <c r="E220" s="161" t="s">
        <v>772</v>
      </c>
      <c r="F220" s="161" t="s">
        <v>237</v>
      </c>
      <c r="G220" s="161" t="s">
        <v>363</v>
      </c>
      <c r="H220" s="162">
        <v>17.78</v>
      </c>
      <c r="I220" s="163"/>
      <c r="J220" s="158" t="s">
        <v>31</v>
      </c>
      <c r="K220" s="159"/>
      <c r="L220" s="153">
        <v>96.05</v>
      </c>
      <c r="M220" s="154">
        <f t="shared" si="30"/>
        <v>17.98</v>
      </c>
      <c r="N220" s="155" t="str">
        <f t="shared" si="31"/>
        <v/>
      </c>
      <c r="O220" s="156">
        <f t="shared" si="32"/>
        <v>1707.769</v>
      </c>
      <c r="P220" s="156" t="e">
        <f t="shared" si="33"/>
        <v>#VALUE!</v>
      </c>
      <c r="Q220" s="156" t="e">
        <f t="shared" si="34"/>
        <v>#VALUE!</v>
      </c>
      <c r="R220" s="157" t="str">
        <f t="shared" si="28"/>
        <v>A</v>
      </c>
      <c r="S220" s="157">
        <f t="shared" si="35"/>
        <v>17.98</v>
      </c>
      <c r="T220" s="157">
        <f t="shared" si="29"/>
        <v>0</v>
      </c>
      <c r="U220" s="157">
        <f>IF(M220&lt;&gt;0,IF(M220=SVS,0,IF(M220=SVSg,0,IF(M220=Stundenverrechnungssatz!G5189,0,IF(M220=Stundenverrechnungssatz!I5189,0,IF(M220=Stundenverrechnungssatz!K5189,0,IF(M220=Stundenverrechnungssatz!M5189,0,1)))))))</f>
        <v>0</v>
      </c>
      <c r="V220" s="20"/>
    </row>
    <row r="221" spans="1:22" s="38" customFormat="1" ht="15" customHeight="1" x14ac:dyDescent="0.2">
      <c r="A221" s="160">
        <v>216</v>
      </c>
      <c r="B221" s="161" t="s">
        <v>684</v>
      </c>
      <c r="C221" s="161" t="s">
        <v>209</v>
      </c>
      <c r="D221" s="161" t="s">
        <v>285</v>
      </c>
      <c r="E221" s="161" t="s">
        <v>773</v>
      </c>
      <c r="F221" s="161" t="s">
        <v>225</v>
      </c>
      <c r="G221" s="161" t="s">
        <v>363</v>
      </c>
      <c r="H221" s="162">
        <v>29.35</v>
      </c>
      <c r="I221" s="163"/>
      <c r="J221" s="158" t="s">
        <v>31</v>
      </c>
      <c r="K221" s="159"/>
      <c r="L221" s="153">
        <v>96.05</v>
      </c>
      <c r="M221" s="154">
        <f t="shared" si="30"/>
        <v>17.98</v>
      </c>
      <c r="N221" s="155" t="str">
        <f t="shared" si="31"/>
        <v/>
      </c>
      <c r="O221" s="156">
        <f t="shared" si="32"/>
        <v>2819.0675000000001</v>
      </c>
      <c r="P221" s="156" t="e">
        <f t="shared" si="33"/>
        <v>#VALUE!</v>
      </c>
      <c r="Q221" s="156" t="e">
        <f t="shared" si="34"/>
        <v>#VALUE!</v>
      </c>
      <c r="R221" s="157" t="str">
        <f t="shared" si="28"/>
        <v>A</v>
      </c>
      <c r="S221" s="157">
        <f t="shared" si="35"/>
        <v>17.98</v>
      </c>
      <c r="T221" s="157">
        <f t="shared" si="29"/>
        <v>0</v>
      </c>
      <c r="U221" s="157">
        <f>IF(M221&lt;&gt;0,IF(M221=SVS,0,IF(M221=SVSg,0,IF(M221=Stundenverrechnungssatz!G5190,0,IF(M221=Stundenverrechnungssatz!I5190,0,IF(M221=Stundenverrechnungssatz!K5190,0,IF(M221=Stundenverrechnungssatz!M5190,0,1)))))))</f>
        <v>0</v>
      </c>
      <c r="V221" s="20"/>
    </row>
    <row r="222" spans="1:22" s="38" customFormat="1" ht="15" customHeight="1" x14ac:dyDescent="0.2">
      <c r="A222" s="160">
        <v>217</v>
      </c>
      <c r="B222" s="161" t="s">
        <v>684</v>
      </c>
      <c r="C222" s="161" t="s">
        <v>209</v>
      </c>
      <c r="D222" s="161" t="s">
        <v>285</v>
      </c>
      <c r="E222" s="161" t="s">
        <v>774</v>
      </c>
      <c r="F222" s="161" t="s">
        <v>223</v>
      </c>
      <c r="G222" s="161" t="s">
        <v>363</v>
      </c>
      <c r="H222" s="162">
        <v>25.29</v>
      </c>
      <c r="I222" s="163"/>
      <c r="J222" s="158" t="s">
        <v>31</v>
      </c>
      <c r="K222" s="159"/>
      <c r="L222" s="153">
        <v>96.05</v>
      </c>
      <c r="M222" s="154">
        <f t="shared" si="30"/>
        <v>17.98</v>
      </c>
      <c r="N222" s="155" t="str">
        <f t="shared" si="31"/>
        <v/>
      </c>
      <c r="O222" s="156">
        <f t="shared" si="32"/>
        <v>2429.1044999999999</v>
      </c>
      <c r="P222" s="156" t="e">
        <f t="shared" si="33"/>
        <v>#VALUE!</v>
      </c>
      <c r="Q222" s="156" t="e">
        <f t="shared" si="34"/>
        <v>#VALUE!</v>
      </c>
      <c r="R222" s="157" t="str">
        <f t="shared" si="28"/>
        <v>A</v>
      </c>
      <c r="S222" s="157">
        <f t="shared" si="35"/>
        <v>17.98</v>
      </c>
      <c r="T222" s="157">
        <f t="shared" si="29"/>
        <v>0</v>
      </c>
      <c r="U222" s="157">
        <f>IF(M222&lt;&gt;0,IF(M222=SVS,0,IF(M222=SVSg,0,IF(M222=Stundenverrechnungssatz!G5191,0,IF(M222=Stundenverrechnungssatz!I5191,0,IF(M222=Stundenverrechnungssatz!K5191,0,IF(M222=Stundenverrechnungssatz!M5191,0,1)))))))</f>
        <v>0</v>
      </c>
      <c r="V222" s="20"/>
    </row>
    <row r="223" spans="1:22" s="38" customFormat="1" ht="15" customHeight="1" x14ac:dyDescent="0.2">
      <c r="A223" s="160">
        <v>218</v>
      </c>
      <c r="B223" s="161" t="s">
        <v>684</v>
      </c>
      <c r="C223" s="161" t="s">
        <v>209</v>
      </c>
      <c r="D223" s="161" t="s">
        <v>285</v>
      </c>
      <c r="E223" s="161" t="s">
        <v>557</v>
      </c>
      <c r="F223" s="161" t="s">
        <v>451</v>
      </c>
      <c r="G223" s="161" t="s">
        <v>213</v>
      </c>
      <c r="H223" s="162">
        <v>21.84</v>
      </c>
      <c r="I223" s="163"/>
      <c r="J223" s="158" t="s">
        <v>64</v>
      </c>
      <c r="K223" s="159"/>
      <c r="L223" s="153">
        <v>9</v>
      </c>
      <c r="M223" s="154">
        <f t="shared" si="30"/>
        <v>17.98</v>
      </c>
      <c r="N223" s="155" t="str">
        <f t="shared" si="31"/>
        <v/>
      </c>
      <c r="O223" s="156">
        <f t="shared" si="32"/>
        <v>196.56</v>
      </c>
      <c r="P223" s="156" t="e">
        <f t="shared" si="33"/>
        <v>#VALUE!</v>
      </c>
      <c r="Q223" s="156" t="e">
        <f t="shared" si="34"/>
        <v>#VALUE!</v>
      </c>
      <c r="R223" s="157" t="str">
        <f t="shared" si="28"/>
        <v>T</v>
      </c>
      <c r="S223" s="157">
        <f t="shared" si="35"/>
        <v>17.98</v>
      </c>
      <c r="T223" s="157">
        <f t="shared" si="29"/>
        <v>0</v>
      </c>
      <c r="U223" s="157">
        <f>IF(M223&lt;&gt;0,IF(M223=SVS,0,IF(M223=SVSg,0,IF(M223=Stundenverrechnungssatz!G5192,0,IF(M223=Stundenverrechnungssatz!I5192,0,IF(M223=Stundenverrechnungssatz!K5192,0,IF(M223=Stundenverrechnungssatz!M5192,0,1)))))))</f>
        <v>0</v>
      </c>
      <c r="V223" s="20"/>
    </row>
    <row r="224" spans="1:22" s="38" customFormat="1" ht="15" customHeight="1" x14ac:dyDescent="0.2">
      <c r="A224" s="160">
        <v>219</v>
      </c>
      <c r="B224" s="161" t="s">
        <v>684</v>
      </c>
      <c r="C224" s="161" t="s">
        <v>209</v>
      </c>
      <c r="D224" s="161" t="s">
        <v>285</v>
      </c>
      <c r="E224" s="161" t="s">
        <v>775</v>
      </c>
      <c r="F224" s="161" t="s">
        <v>212</v>
      </c>
      <c r="G224" s="161" t="s">
        <v>219</v>
      </c>
      <c r="H224" s="162">
        <v>86.22</v>
      </c>
      <c r="I224" s="163" t="s">
        <v>214</v>
      </c>
      <c r="J224" s="158" t="s">
        <v>36</v>
      </c>
      <c r="K224" s="159"/>
      <c r="L224" s="153">
        <v>191.11</v>
      </c>
      <c r="M224" s="154">
        <f t="shared" si="30"/>
        <v>17.98</v>
      </c>
      <c r="N224" s="155" t="str">
        <f t="shared" si="31"/>
        <v/>
      </c>
      <c r="O224" s="156">
        <f t="shared" si="32"/>
        <v>16477.504199999999</v>
      </c>
      <c r="P224" s="156" t="e">
        <f t="shared" si="33"/>
        <v>#VALUE!</v>
      </c>
      <c r="Q224" s="156" t="e">
        <f t="shared" si="34"/>
        <v>#VALUE!</v>
      </c>
      <c r="R224" s="157" t="str">
        <f t="shared" si="28"/>
        <v>F</v>
      </c>
      <c r="S224" s="157">
        <f t="shared" si="35"/>
        <v>17.98</v>
      </c>
      <c r="T224" s="157">
        <f t="shared" si="29"/>
        <v>86.22</v>
      </c>
      <c r="U224" s="157">
        <f>IF(M224&lt;&gt;0,IF(M224=SVS,0,IF(M224=SVSg,0,IF(M224=Stundenverrechnungssatz!G5193,0,IF(M224=Stundenverrechnungssatz!I5193,0,IF(M224=Stundenverrechnungssatz!K5193,0,IF(M224=Stundenverrechnungssatz!M5193,0,1)))))))</f>
        <v>0</v>
      </c>
      <c r="V224" s="20"/>
    </row>
    <row r="225" spans="1:22" s="38" customFormat="1" ht="15" customHeight="1" x14ac:dyDescent="0.2">
      <c r="A225" s="160">
        <v>220</v>
      </c>
      <c r="B225" s="161" t="s">
        <v>684</v>
      </c>
      <c r="C225" s="161" t="s">
        <v>209</v>
      </c>
      <c r="D225" s="161" t="s">
        <v>285</v>
      </c>
      <c r="E225" s="161" t="s">
        <v>776</v>
      </c>
      <c r="F225" s="161" t="s">
        <v>212</v>
      </c>
      <c r="G225" s="161" t="s">
        <v>219</v>
      </c>
      <c r="H225" s="162">
        <v>121.16</v>
      </c>
      <c r="I225" s="163" t="s">
        <v>214</v>
      </c>
      <c r="J225" s="158" t="s">
        <v>36</v>
      </c>
      <c r="K225" s="159"/>
      <c r="L225" s="153">
        <v>191.11</v>
      </c>
      <c r="M225" s="154">
        <f t="shared" si="30"/>
        <v>17.98</v>
      </c>
      <c r="N225" s="155" t="str">
        <f t="shared" si="31"/>
        <v/>
      </c>
      <c r="O225" s="156">
        <f t="shared" si="32"/>
        <v>23154.887600000002</v>
      </c>
      <c r="P225" s="156" t="e">
        <f t="shared" si="33"/>
        <v>#VALUE!</v>
      </c>
      <c r="Q225" s="156" t="e">
        <f t="shared" si="34"/>
        <v>#VALUE!</v>
      </c>
      <c r="R225" s="157" t="str">
        <f t="shared" si="28"/>
        <v>F</v>
      </c>
      <c r="S225" s="157">
        <f t="shared" si="35"/>
        <v>17.98</v>
      </c>
      <c r="T225" s="157">
        <f t="shared" si="29"/>
        <v>121.16</v>
      </c>
      <c r="U225" s="157">
        <f>IF(M225&lt;&gt;0,IF(M225=SVS,0,IF(M225=SVSg,0,IF(M225=Stundenverrechnungssatz!G5194,0,IF(M225=Stundenverrechnungssatz!I5194,0,IF(M225=Stundenverrechnungssatz!K5194,0,IF(M225=Stundenverrechnungssatz!M5194,0,1)))))))</f>
        <v>0</v>
      </c>
      <c r="V225" s="20"/>
    </row>
    <row r="226" spans="1:22" s="38" customFormat="1" ht="15" customHeight="1" x14ac:dyDescent="0.2">
      <c r="A226" s="160">
        <v>221</v>
      </c>
      <c r="B226" s="161" t="s">
        <v>684</v>
      </c>
      <c r="C226" s="161" t="s">
        <v>209</v>
      </c>
      <c r="D226" s="161" t="s">
        <v>285</v>
      </c>
      <c r="E226" s="161" t="s">
        <v>777</v>
      </c>
      <c r="F226" s="161" t="s">
        <v>212</v>
      </c>
      <c r="G226" s="161" t="s">
        <v>221</v>
      </c>
      <c r="H226" s="162">
        <v>55.89</v>
      </c>
      <c r="I226" s="163" t="s">
        <v>214</v>
      </c>
      <c r="J226" s="158" t="s">
        <v>36</v>
      </c>
      <c r="K226" s="159"/>
      <c r="L226" s="153">
        <v>191.11</v>
      </c>
      <c r="M226" s="154">
        <f t="shared" si="30"/>
        <v>17.98</v>
      </c>
      <c r="N226" s="155" t="str">
        <f t="shared" si="31"/>
        <v/>
      </c>
      <c r="O226" s="156">
        <f t="shared" si="32"/>
        <v>10681.137900000002</v>
      </c>
      <c r="P226" s="156" t="e">
        <f t="shared" si="33"/>
        <v>#VALUE!</v>
      </c>
      <c r="Q226" s="156" t="e">
        <f t="shared" si="34"/>
        <v>#VALUE!</v>
      </c>
      <c r="R226" s="157" t="str">
        <f t="shared" si="28"/>
        <v>F</v>
      </c>
      <c r="S226" s="157">
        <f t="shared" si="35"/>
        <v>17.98</v>
      </c>
      <c r="T226" s="157">
        <f t="shared" si="29"/>
        <v>55.89</v>
      </c>
      <c r="U226" s="157">
        <f>IF(M226&lt;&gt;0,IF(M226=SVS,0,IF(M226=SVSg,0,IF(M226=Stundenverrechnungssatz!G5195,0,IF(M226=Stundenverrechnungssatz!I5195,0,IF(M226=Stundenverrechnungssatz!K5195,0,IF(M226=Stundenverrechnungssatz!M5195,0,1)))))))</f>
        <v>0</v>
      </c>
      <c r="V226" s="20"/>
    </row>
    <row r="227" spans="1:22" s="38" customFormat="1" ht="15" customHeight="1" x14ac:dyDescent="0.2">
      <c r="A227" s="160">
        <v>222</v>
      </c>
      <c r="B227" s="161" t="s">
        <v>684</v>
      </c>
      <c r="C227" s="161" t="s">
        <v>209</v>
      </c>
      <c r="D227" s="161" t="s">
        <v>285</v>
      </c>
      <c r="E227" s="161" t="s">
        <v>778</v>
      </c>
      <c r="F227" s="161" t="s">
        <v>212</v>
      </c>
      <c r="G227" s="161" t="s">
        <v>221</v>
      </c>
      <c r="H227" s="162">
        <v>20.32</v>
      </c>
      <c r="I227" s="163" t="s">
        <v>214</v>
      </c>
      <c r="J227" s="158" t="s">
        <v>36</v>
      </c>
      <c r="K227" s="159"/>
      <c r="L227" s="153">
        <v>191.11</v>
      </c>
      <c r="M227" s="154">
        <f t="shared" si="30"/>
        <v>17.98</v>
      </c>
      <c r="N227" s="155" t="str">
        <f t="shared" si="31"/>
        <v/>
      </c>
      <c r="O227" s="156">
        <f t="shared" si="32"/>
        <v>3883.3552000000004</v>
      </c>
      <c r="P227" s="156" t="e">
        <f t="shared" si="33"/>
        <v>#VALUE!</v>
      </c>
      <c r="Q227" s="156" t="e">
        <f t="shared" si="34"/>
        <v>#VALUE!</v>
      </c>
      <c r="R227" s="157" t="str">
        <f t="shared" si="28"/>
        <v>F</v>
      </c>
      <c r="S227" s="157">
        <f t="shared" si="35"/>
        <v>17.98</v>
      </c>
      <c r="T227" s="157">
        <f t="shared" si="29"/>
        <v>20.32</v>
      </c>
      <c r="U227" s="157">
        <f>IF(M227&lt;&gt;0,IF(M227=SVS,0,IF(M227=SVSg,0,IF(M227=Stundenverrechnungssatz!G5196,0,IF(M227=Stundenverrechnungssatz!I5196,0,IF(M227=Stundenverrechnungssatz!K5196,0,IF(M227=Stundenverrechnungssatz!M5196,0,1)))))))</f>
        <v>0</v>
      </c>
      <c r="V227" s="20"/>
    </row>
    <row r="228" spans="1:22" s="38" customFormat="1" ht="15" customHeight="1" x14ac:dyDescent="0.2">
      <c r="A228" s="160">
        <v>223</v>
      </c>
      <c r="B228" s="161" t="s">
        <v>684</v>
      </c>
      <c r="C228" s="161" t="s">
        <v>209</v>
      </c>
      <c r="D228" s="161" t="s">
        <v>285</v>
      </c>
      <c r="E228" s="161" t="s">
        <v>779</v>
      </c>
      <c r="F228" s="161" t="s">
        <v>303</v>
      </c>
      <c r="G228" s="161" t="s">
        <v>219</v>
      </c>
      <c r="H228" s="162">
        <v>7.62</v>
      </c>
      <c r="I228" s="163" t="s">
        <v>214</v>
      </c>
      <c r="J228" s="158" t="s">
        <v>36</v>
      </c>
      <c r="K228" s="159"/>
      <c r="L228" s="153">
        <v>191.11</v>
      </c>
      <c r="M228" s="154">
        <f t="shared" si="30"/>
        <v>17.98</v>
      </c>
      <c r="N228" s="155" t="str">
        <f t="shared" si="31"/>
        <v/>
      </c>
      <c r="O228" s="156">
        <f t="shared" si="32"/>
        <v>1456.2582000000002</v>
      </c>
      <c r="P228" s="156" t="e">
        <f t="shared" si="33"/>
        <v>#VALUE!</v>
      </c>
      <c r="Q228" s="156" t="e">
        <f t="shared" si="34"/>
        <v>#VALUE!</v>
      </c>
      <c r="R228" s="157" t="str">
        <f t="shared" si="28"/>
        <v>F</v>
      </c>
      <c r="S228" s="157">
        <f t="shared" si="35"/>
        <v>17.98</v>
      </c>
      <c r="T228" s="157">
        <f t="shared" si="29"/>
        <v>7.62</v>
      </c>
      <c r="U228" s="157">
        <f>IF(M228&lt;&gt;0,IF(M228=SVS,0,IF(M228=SVSg,0,IF(M228=Stundenverrechnungssatz!G5197,0,IF(M228=Stundenverrechnungssatz!I5197,0,IF(M228=Stundenverrechnungssatz!K5197,0,IF(M228=Stundenverrechnungssatz!M5197,0,1)))))))</f>
        <v>0</v>
      </c>
      <c r="V228" s="20"/>
    </row>
    <row r="229" spans="1:22" s="38" customFormat="1" ht="15" customHeight="1" x14ac:dyDescent="0.2">
      <c r="A229" s="160">
        <v>224</v>
      </c>
      <c r="B229" s="161" t="s">
        <v>684</v>
      </c>
      <c r="C229" s="161" t="s">
        <v>209</v>
      </c>
      <c r="D229" s="161" t="s">
        <v>285</v>
      </c>
      <c r="E229" s="161" t="s">
        <v>780</v>
      </c>
      <c r="F229" s="161" t="s">
        <v>212</v>
      </c>
      <c r="G229" s="161" t="s">
        <v>221</v>
      </c>
      <c r="H229" s="162">
        <v>78.150000000000006</v>
      </c>
      <c r="I229" s="163" t="s">
        <v>214</v>
      </c>
      <c r="J229" s="158" t="s">
        <v>36</v>
      </c>
      <c r="K229" s="159"/>
      <c r="L229" s="153">
        <v>191.11</v>
      </c>
      <c r="M229" s="154">
        <f t="shared" si="30"/>
        <v>17.98</v>
      </c>
      <c r="N229" s="155" t="str">
        <f t="shared" si="31"/>
        <v/>
      </c>
      <c r="O229" s="156">
        <f t="shared" si="32"/>
        <v>14935.246500000003</v>
      </c>
      <c r="P229" s="156" t="e">
        <f t="shared" si="33"/>
        <v>#VALUE!</v>
      </c>
      <c r="Q229" s="156" t="e">
        <f t="shared" si="34"/>
        <v>#VALUE!</v>
      </c>
      <c r="R229" s="157" t="str">
        <f t="shared" si="28"/>
        <v>F</v>
      </c>
      <c r="S229" s="157">
        <f t="shared" si="35"/>
        <v>17.98</v>
      </c>
      <c r="T229" s="157">
        <f t="shared" si="29"/>
        <v>78.150000000000006</v>
      </c>
      <c r="U229" s="157">
        <f>IF(M229&lt;&gt;0,IF(M229=SVS,0,IF(M229=SVSg,0,IF(M229=Stundenverrechnungssatz!G5198,0,IF(M229=Stundenverrechnungssatz!I5198,0,IF(M229=Stundenverrechnungssatz!K5198,0,IF(M229=Stundenverrechnungssatz!M5198,0,1)))))))</f>
        <v>0</v>
      </c>
      <c r="V229" s="20"/>
    </row>
    <row r="230" spans="1:22" s="38" customFormat="1" ht="15" customHeight="1" x14ac:dyDescent="0.2">
      <c r="A230" s="160">
        <v>225</v>
      </c>
      <c r="B230" s="161" t="s">
        <v>684</v>
      </c>
      <c r="C230" s="161" t="s">
        <v>209</v>
      </c>
      <c r="D230" s="161" t="s">
        <v>285</v>
      </c>
      <c r="E230" s="161" t="s">
        <v>781</v>
      </c>
      <c r="F230" s="161" t="s">
        <v>212</v>
      </c>
      <c r="G230" s="161" t="s">
        <v>221</v>
      </c>
      <c r="H230" s="162">
        <v>41.11</v>
      </c>
      <c r="I230" s="163" t="s">
        <v>214</v>
      </c>
      <c r="J230" s="158" t="s">
        <v>36</v>
      </c>
      <c r="K230" s="159"/>
      <c r="L230" s="153">
        <v>191.11</v>
      </c>
      <c r="M230" s="154">
        <f t="shared" si="30"/>
        <v>17.98</v>
      </c>
      <c r="N230" s="155" t="str">
        <f t="shared" si="31"/>
        <v/>
      </c>
      <c r="O230" s="156">
        <f t="shared" si="32"/>
        <v>7856.5321000000004</v>
      </c>
      <c r="P230" s="156" t="e">
        <f t="shared" si="33"/>
        <v>#VALUE!</v>
      </c>
      <c r="Q230" s="156" t="e">
        <f t="shared" si="34"/>
        <v>#VALUE!</v>
      </c>
      <c r="R230" s="157" t="str">
        <f t="shared" si="28"/>
        <v>F</v>
      </c>
      <c r="S230" s="157">
        <f t="shared" si="35"/>
        <v>17.98</v>
      </c>
      <c r="T230" s="157">
        <f t="shared" si="29"/>
        <v>41.11</v>
      </c>
      <c r="U230" s="157">
        <f>IF(M230&lt;&gt;0,IF(M230=SVS,0,IF(M230=SVSg,0,IF(M230=Stundenverrechnungssatz!G5199,0,IF(M230=Stundenverrechnungssatz!I5199,0,IF(M230=Stundenverrechnungssatz!K5199,0,IF(M230=Stundenverrechnungssatz!M5199,0,1)))))))</f>
        <v>0</v>
      </c>
      <c r="V230" s="20"/>
    </row>
    <row r="231" spans="1:22" s="38" customFormat="1" ht="15" customHeight="1" x14ac:dyDescent="0.2">
      <c r="A231" s="160">
        <v>226</v>
      </c>
      <c r="B231" s="161" t="s">
        <v>684</v>
      </c>
      <c r="C231" s="161" t="s">
        <v>209</v>
      </c>
      <c r="D231" s="161" t="s">
        <v>285</v>
      </c>
      <c r="E231" s="161" t="s">
        <v>782</v>
      </c>
      <c r="F231" s="161" t="s">
        <v>783</v>
      </c>
      <c r="G231" s="161" t="s">
        <v>267</v>
      </c>
      <c r="H231" s="162">
        <v>76.11</v>
      </c>
      <c r="I231" s="163" t="s">
        <v>214</v>
      </c>
      <c r="J231" s="158" t="s">
        <v>37</v>
      </c>
      <c r="K231" s="159"/>
      <c r="L231" s="153">
        <v>191.11</v>
      </c>
      <c r="M231" s="154">
        <f t="shared" si="30"/>
        <v>17.98</v>
      </c>
      <c r="N231" s="155" t="str">
        <f t="shared" si="31"/>
        <v/>
      </c>
      <c r="O231" s="156">
        <f t="shared" si="32"/>
        <v>14545.382100000001</v>
      </c>
      <c r="P231" s="156" t="e">
        <f t="shared" si="33"/>
        <v>#VALUE!</v>
      </c>
      <c r="Q231" s="156" t="e">
        <f t="shared" si="34"/>
        <v>#VALUE!</v>
      </c>
      <c r="R231" s="157" t="str">
        <f t="shared" si="28"/>
        <v>G</v>
      </c>
      <c r="S231" s="157">
        <f t="shared" si="35"/>
        <v>17.98</v>
      </c>
      <c r="T231" s="157">
        <f t="shared" si="29"/>
        <v>76.11</v>
      </c>
      <c r="U231" s="157">
        <f>IF(M231&lt;&gt;0,IF(M231=SVS,0,IF(M231=SVSg,0,IF(M231=Stundenverrechnungssatz!G5200,0,IF(M231=Stundenverrechnungssatz!I5200,0,IF(M231=Stundenverrechnungssatz!K5200,0,IF(M231=Stundenverrechnungssatz!M5200,0,1)))))))</f>
        <v>0</v>
      </c>
      <c r="V231" s="20"/>
    </row>
    <row r="232" spans="1:22" s="38" customFormat="1" ht="15" customHeight="1" x14ac:dyDescent="0.2">
      <c r="A232" s="160">
        <v>227</v>
      </c>
      <c r="B232" s="161" t="s">
        <v>684</v>
      </c>
      <c r="C232" s="161" t="s">
        <v>209</v>
      </c>
      <c r="D232" s="161" t="s">
        <v>285</v>
      </c>
      <c r="E232" s="161" t="s">
        <v>784</v>
      </c>
      <c r="F232" s="161" t="s">
        <v>231</v>
      </c>
      <c r="G232" s="161" t="s">
        <v>219</v>
      </c>
      <c r="H232" s="162">
        <v>40.770000000000003</v>
      </c>
      <c r="I232" s="163"/>
      <c r="J232" s="158" t="s">
        <v>52</v>
      </c>
      <c r="K232" s="159"/>
      <c r="L232" s="153">
        <v>191.11</v>
      </c>
      <c r="M232" s="154">
        <f t="shared" si="30"/>
        <v>17.98</v>
      </c>
      <c r="N232" s="155" t="str">
        <f t="shared" si="31"/>
        <v/>
      </c>
      <c r="O232" s="156">
        <f t="shared" si="32"/>
        <v>7791.5547000000015</v>
      </c>
      <c r="P232" s="156" t="e">
        <f t="shared" si="33"/>
        <v>#VALUE!</v>
      </c>
      <c r="Q232" s="156" t="e">
        <f t="shared" si="34"/>
        <v>#VALUE!</v>
      </c>
      <c r="R232" s="157" t="str">
        <f t="shared" si="28"/>
        <v>E</v>
      </c>
      <c r="S232" s="157">
        <f t="shared" si="35"/>
        <v>17.98</v>
      </c>
      <c r="T232" s="157">
        <f t="shared" si="29"/>
        <v>0</v>
      </c>
      <c r="U232" s="157">
        <f>IF(M232&lt;&gt;0,IF(M232=SVS,0,IF(M232=SVSg,0,IF(M232=Stundenverrechnungssatz!G5201,0,IF(M232=Stundenverrechnungssatz!I5201,0,IF(M232=Stundenverrechnungssatz!K5201,0,IF(M232=Stundenverrechnungssatz!M5201,0,1)))))))</f>
        <v>0</v>
      </c>
      <c r="V232" s="20"/>
    </row>
    <row r="233" spans="1:22" s="38" customFormat="1" ht="15" customHeight="1" x14ac:dyDescent="0.2">
      <c r="A233" s="160">
        <v>228</v>
      </c>
      <c r="B233" s="161" t="s">
        <v>684</v>
      </c>
      <c r="C233" s="161" t="s">
        <v>209</v>
      </c>
      <c r="D233" s="161" t="s">
        <v>285</v>
      </c>
      <c r="E233" s="161" t="s">
        <v>785</v>
      </c>
      <c r="F233" s="161" t="s">
        <v>212</v>
      </c>
      <c r="G233" s="161" t="s">
        <v>219</v>
      </c>
      <c r="H233" s="162">
        <v>111.61</v>
      </c>
      <c r="I233" s="163"/>
      <c r="J233" s="158" t="s">
        <v>36</v>
      </c>
      <c r="K233" s="159"/>
      <c r="L233" s="153">
        <v>191.11</v>
      </c>
      <c r="M233" s="154">
        <f t="shared" si="30"/>
        <v>17.98</v>
      </c>
      <c r="N233" s="155" t="str">
        <f t="shared" si="31"/>
        <v/>
      </c>
      <c r="O233" s="156">
        <f t="shared" si="32"/>
        <v>21329.787100000001</v>
      </c>
      <c r="P233" s="156" t="e">
        <f t="shared" si="33"/>
        <v>#VALUE!</v>
      </c>
      <c r="Q233" s="156" t="e">
        <f t="shared" si="34"/>
        <v>#VALUE!</v>
      </c>
      <c r="R233" s="157" t="str">
        <f t="shared" si="28"/>
        <v>F</v>
      </c>
      <c r="S233" s="157">
        <f t="shared" si="35"/>
        <v>17.98</v>
      </c>
      <c r="T233" s="157">
        <f t="shared" si="29"/>
        <v>0</v>
      </c>
      <c r="U233" s="157">
        <f>IF(M233&lt;&gt;0,IF(M233=SVS,0,IF(M233=SVSg,0,IF(M233=Stundenverrechnungssatz!G5202,0,IF(M233=Stundenverrechnungssatz!I5202,0,IF(M233=Stundenverrechnungssatz!K5202,0,IF(M233=Stundenverrechnungssatz!M5202,0,1)))))))</f>
        <v>0</v>
      </c>
      <c r="V233" s="20"/>
    </row>
    <row r="234" spans="1:22" s="38" customFormat="1" ht="15" customHeight="1" x14ac:dyDescent="0.2">
      <c r="A234" s="160">
        <v>229</v>
      </c>
      <c r="B234" s="161" t="s">
        <v>684</v>
      </c>
      <c r="C234" s="161" t="s">
        <v>209</v>
      </c>
      <c r="D234" s="161" t="s">
        <v>285</v>
      </c>
      <c r="E234" s="161" t="s">
        <v>786</v>
      </c>
      <c r="F234" s="161" t="s">
        <v>231</v>
      </c>
      <c r="G234" s="161" t="s">
        <v>219</v>
      </c>
      <c r="H234" s="162">
        <v>12</v>
      </c>
      <c r="I234" s="163"/>
      <c r="J234" s="158" t="s">
        <v>52</v>
      </c>
      <c r="K234" s="159"/>
      <c r="L234" s="153">
        <v>191.11</v>
      </c>
      <c r="M234" s="154">
        <f t="shared" si="30"/>
        <v>17.98</v>
      </c>
      <c r="N234" s="155" t="str">
        <f t="shared" si="31"/>
        <v/>
      </c>
      <c r="O234" s="156">
        <f t="shared" si="32"/>
        <v>2293.3200000000002</v>
      </c>
      <c r="P234" s="156" t="e">
        <f t="shared" si="33"/>
        <v>#VALUE!</v>
      </c>
      <c r="Q234" s="156" t="e">
        <f t="shared" si="34"/>
        <v>#VALUE!</v>
      </c>
      <c r="R234" s="157" t="str">
        <f t="shared" si="28"/>
        <v>E</v>
      </c>
      <c r="S234" s="157">
        <f t="shared" si="35"/>
        <v>17.98</v>
      </c>
      <c r="T234" s="157">
        <f t="shared" si="29"/>
        <v>0</v>
      </c>
      <c r="U234" s="157">
        <f>IF(M234&lt;&gt;0,IF(M234=SVS,0,IF(M234=SVSg,0,IF(M234=Stundenverrechnungssatz!G5203,0,IF(M234=Stundenverrechnungssatz!I5203,0,IF(M234=Stundenverrechnungssatz!K5203,0,IF(M234=Stundenverrechnungssatz!M5203,0,1)))))))</f>
        <v>0</v>
      </c>
      <c r="V234" s="20"/>
    </row>
    <row r="235" spans="1:22" s="38" customFormat="1" ht="15" customHeight="1" x14ac:dyDescent="0.2">
      <c r="A235" s="160">
        <v>230</v>
      </c>
      <c r="B235" s="161" t="s">
        <v>684</v>
      </c>
      <c r="C235" s="161" t="s">
        <v>209</v>
      </c>
      <c r="D235" s="161" t="s">
        <v>285</v>
      </c>
      <c r="E235" s="161" t="s">
        <v>787</v>
      </c>
      <c r="F235" s="161" t="s">
        <v>231</v>
      </c>
      <c r="G235" s="161" t="s">
        <v>219</v>
      </c>
      <c r="H235" s="162">
        <v>19.5</v>
      </c>
      <c r="I235" s="163"/>
      <c r="J235" s="158" t="s">
        <v>52</v>
      </c>
      <c r="K235" s="159"/>
      <c r="L235" s="153">
        <v>191.11</v>
      </c>
      <c r="M235" s="154">
        <f t="shared" si="30"/>
        <v>17.98</v>
      </c>
      <c r="N235" s="155" t="str">
        <f t="shared" si="31"/>
        <v/>
      </c>
      <c r="O235" s="156">
        <f t="shared" si="32"/>
        <v>3726.6450000000004</v>
      </c>
      <c r="P235" s="156" t="e">
        <f t="shared" si="33"/>
        <v>#VALUE!</v>
      </c>
      <c r="Q235" s="156" t="e">
        <f t="shared" si="34"/>
        <v>#VALUE!</v>
      </c>
      <c r="R235" s="157" t="str">
        <f t="shared" si="28"/>
        <v>E</v>
      </c>
      <c r="S235" s="157">
        <f t="shared" si="35"/>
        <v>17.98</v>
      </c>
      <c r="T235" s="157">
        <f t="shared" si="29"/>
        <v>0</v>
      </c>
      <c r="U235" s="157">
        <f>IF(M235&lt;&gt;0,IF(M235=SVS,0,IF(M235=SVSg,0,IF(M235=Stundenverrechnungssatz!G5204,0,IF(M235=Stundenverrechnungssatz!I5204,0,IF(M235=Stundenverrechnungssatz!K5204,0,IF(M235=Stundenverrechnungssatz!M5204,0,1)))))))</f>
        <v>0</v>
      </c>
      <c r="V235" s="20"/>
    </row>
    <row r="236" spans="1:22" s="38" customFormat="1" ht="15" customHeight="1" x14ac:dyDescent="0.2">
      <c r="A236" s="160">
        <v>231</v>
      </c>
      <c r="B236" s="161" t="s">
        <v>684</v>
      </c>
      <c r="C236" s="161" t="s">
        <v>209</v>
      </c>
      <c r="D236" s="161" t="s">
        <v>285</v>
      </c>
      <c r="E236" s="161" t="s">
        <v>788</v>
      </c>
      <c r="F236" s="161" t="s">
        <v>231</v>
      </c>
      <c r="G236" s="161" t="s">
        <v>219</v>
      </c>
      <c r="H236" s="162">
        <v>64.67</v>
      </c>
      <c r="I236" s="163"/>
      <c r="J236" s="158" t="s">
        <v>52</v>
      </c>
      <c r="K236" s="159"/>
      <c r="L236" s="153">
        <v>191.11</v>
      </c>
      <c r="M236" s="154">
        <f t="shared" si="30"/>
        <v>17.98</v>
      </c>
      <c r="N236" s="155" t="str">
        <f t="shared" si="31"/>
        <v/>
      </c>
      <c r="O236" s="156">
        <f t="shared" si="32"/>
        <v>12359.083700000001</v>
      </c>
      <c r="P236" s="156" t="e">
        <f t="shared" si="33"/>
        <v>#VALUE!</v>
      </c>
      <c r="Q236" s="156" t="e">
        <f t="shared" si="34"/>
        <v>#VALUE!</v>
      </c>
      <c r="R236" s="157" t="str">
        <f t="shared" si="28"/>
        <v>E</v>
      </c>
      <c r="S236" s="157">
        <f t="shared" si="35"/>
        <v>17.98</v>
      </c>
      <c r="T236" s="157">
        <f t="shared" si="29"/>
        <v>0</v>
      </c>
      <c r="U236" s="157">
        <f>IF(M236&lt;&gt;0,IF(M236=SVS,0,IF(M236=SVSg,0,IF(M236=Stundenverrechnungssatz!G5205,0,IF(M236=Stundenverrechnungssatz!I5205,0,IF(M236=Stundenverrechnungssatz!K5205,0,IF(M236=Stundenverrechnungssatz!M5205,0,1)))))))</f>
        <v>0</v>
      </c>
      <c r="V236" s="20"/>
    </row>
    <row r="237" spans="1:22" s="38" customFormat="1" ht="15" customHeight="1" x14ac:dyDescent="0.2">
      <c r="A237" s="160">
        <v>232</v>
      </c>
      <c r="B237" s="161" t="s">
        <v>684</v>
      </c>
      <c r="C237" s="161" t="s">
        <v>209</v>
      </c>
      <c r="D237" s="161" t="s">
        <v>285</v>
      </c>
      <c r="E237" s="161" t="s">
        <v>789</v>
      </c>
      <c r="F237" s="161" t="s">
        <v>231</v>
      </c>
      <c r="G237" s="161" t="s">
        <v>219</v>
      </c>
      <c r="H237" s="162">
        <v>8.8800000000000008</v>
      </c>
      <c r="I237" s="163"/>
      <c r="J237" s="158" t="s">
        <v>52</v>
      </c>
      <c r="K237" s="159"/>
      <c r="L237" s="153">
        <v>191.11</v>
      </c>
      <c r="M237" s="154">
        <f t="shared" si="30"/>
        <v>17.98</v>
      </c>
      <c r="N237" s="155" t="str">
        <f t="shared" si="31"/>
        <v/>
      </c>
      <c r="O237" s="156">
        <f t="shared" si="32"/>
        <v>1697.0568000000003</v>
      </c>
      <c r="P237" s="156" t="e">
        <f t="shared" si="33"/>
        <v>#VALUE!</v>
      </c>
      <c r="Q237" s="156" t="e">
        <f t="shared" si="34"/>
        <v>#VALUE!</v>
      </c>
      <c r="R237" s="157" t="str">
        <f t="shared" si="28"/>
        <v>E</v>
      </c>
      <c r="S237" s="157">
        <f t="shared" si="35"/>
        <v>17.98</v>
      </c>
      <c r="T237" s="157">
        <f t="shared" si="29"/>
        <v>0</v>
      </c>
      <c r="U237" s="157">
        <f>IF(M237&lt;&gt;0,IF(M237=SVS,0,IF(M237=SVSg,0,IF(M237=Stundenverrechnungssatz!G5206,0,IF(M237=Stundenverrechnungssatz!I5206,0,IF(M237=Stundenverrechnungssatz!K5206,0,IF(M237=Stundenverrechnungssatz!M5206,0,1)))))))</f>
        <v>0</v>
      </c>
      <c r="V237" s="20"/>
    </row>
    <row r="238" spans="1:22" s="38" customFormat="1" ht="15" customHeight="1" x14ac:dyDescent="0.2">
      <c r="A238" s="160">
        <v>233</v>
      </c>
      <c r="B238" s="161" t="s">
        <v>684</v>
      </c>
      <c r="C238" s="161" t="s">
        <v>209</v>
      </c>
      <c r="D238" s="161" t="s">
        <v>285</v>
      </c>
      <c r="E238" s="161" t="s">
        <v>511</v>
      </c>
      <c r="F238" s="161" t="s">
        <v>234</v>
      </c>
      <c r="G238" s="161" t="s">
        <v>333</v>
      </c>
      <c r="H238" s="162">
        <v>3.22</v>
      </c>
      <c r="I238" s="163"/>
      <c r="J238" s="158" t="s">
        <v>52</v>
      </c>
      <c r="K238" s="159"/>
      <c r="L238" s="153">
        <v>191.11</v>
      </c>
      <c r="M238" s="154">
        <f t="shared" si="30"/>
        <v>17.98</v>
      </c>
      <c r="N238" s="155" t="str">
        <f t="shared" si="31"/>
        <v/>
      </c>
      <c r="O238" s="156">
        <f t="shared" si="32"/>
        <v>615.37420000000009</v>
      </c>
      <c r="P238" s="156" t="e">
        <f t="shared" si="33"/>
        <v>#VALUE!</v>
      </c>
      <c r="Q238" s="156" t="e">
        <f t="shared" si="34"/>
        <v>#VALUE!</v>
      </c>
      <c r="R238" s="157" t="str">
        <f t="shared" si="28"/>
        <v>E</v>
      </c>
      <c r="S238" s="157">
        <f t="shared" si="35"/>
        <v>17.98</v>
      </c>
      <c r="T238" s="157">
        <f t="shared" si="29"/>
        <v>0</v>
      </c>
      <c r="U238" s="157">
        <f>IF(M238&lt;&gt;0,IF(M238=SVS,0,IF(M238=SVSg,0,IF(M238=Stundenverrechnungssatz!G5207,0,IF(M238=Stundenverrechnungssatz!I5207,0,IF(M238=Stundenverrechnungssatz!K5207,0,IF(M238=Stundenverrechnungssatz!M5207,0,1)))))))</f>
        <v>0</v>
      </c>
      <c r="V238" s="20"/>
    </row>
    <row r="239" spans="1:22" s="38" customFormat="1" ht="15" customHeight="1" x14ac:dyDescent="0.2">
      <c r="A239" s="160">
        <v>234</v>
      </c>
      <c r="B239" s="161" t="s">
        <v>684</v>
      </c>
      <c r="C239" s="161" t="s">
        <v>209</v>
      </c>
      <c r="D239" s="161" t="s">
        <v>339</v>
      </c>
      <c r="E239" s="161" t="s">
        <v>790</v>
      </c>
      <c r="F239" s="161" t="s">
        <v>216</v>
      </c>
      <c r="G239" s="161" t="s">
        <v>259</v>
      </c>
      <c r="H239" s="162">
        <v>3.42</v>
      </c>
      <c r="I239" s="163"/>
      <c r="J239" s="158" t="s">
        <v>35</v>
      </c>
      <c r="K239" s="159"/>
      <c r="L239" s="153">
        <v>0</v>
      </c>
      <c r="M239" s="154">
        <f t="shared" si="30"/>
        <v>17.98</v>
      </c>
      <c r="N239" s="155">
        <f t="shared" si="31"/>
        <v>1.0000000000000001E-5</v>
      </c>
      <c r="O239" s="156">
        <f t="shared" si="32"/>
        <v>0</v>
      </c>
      <c r="P239" s="156">
        <f t="shared" si="33"/>
        <v>0</v>
      </c>
      <c r="Q239" s="156">
        <f t="shared" si="34"/>
        <v>0</v>
      </c>
      <c r="R239" s="157" t="str">
        <f t="shared" si="28"/>
        <v>N</v>
      </c>
      <c r="S239" s="157">
        <f t="shared" si="35"/>
        <v>17.98</v>
      </c>
      <c r="T239" s="157">
        <f t="shared" si="29"/>
        <v>0</v>
      </c>
      <c r="U239" s="157">
        <f>IF(M239&lt;&gt;0,IF(M239=SVS,0,IF(M239=SVSg,0,IF(M239=Stundenverrechnungssatz!G5208,0,IF(M239=Stundenverrechnungssatz!I5208,0,IF(M239=Stundenverrechnungssatz!K5208,0,IF(M239=Stundenverrechnungssatz!M5208,0,1)))))))</f>
        <v>0</v>
      </c>
      <c r="V239" s="20"/>
    </row>
    <row r="240" spans="1:22" s="38" customFormat="1" ht="15" customHeight="1" x14ac:dyDescent="0.2">
      <c r="A240" s="160">
        <v>235</v>
      </c>
      <c r="B240" s="161" t="s">
        <v>684</v>
      </c>
      <c r="C240" s="161" t="s">
        <v>209</v>
      </c>
      <c r="D240" s="161" t="s">
        <v>339</v>
      </c>
      <c r="E240" s="161" t="s">
        <v>791</v>
      </c>
      <c r="F240" s="161" t="s">
        <v>264</v>
      </c>
      <c r="G240" s="161" t="s">
        <v>221</v>
      </c>
      <c r="H240" s="162">
        <v>46.35</v>
      </c>
      <c r="I240" s="163"/>
      <c r="J240" s="158" t="s">
        <v>64</v>
      </c>
      <c r="K240" s="159"/>
      <c r="L240" s="153">
        <v>9</v>
      </c>
      <c r="M240" s="154">
        <f t="shared" si="30"/>
        <v>17.98</v>
      </c>
      <c r="N240" s="155" t="str">
        <f t="shared" si="31"/>
        <v/>
      </c>
      <c r="O240" s="156">
        <f t="shared" si="32"/>
        <v>417.15000000000003</v>
      </c>
      <c r="P240" s="156" t="e">
        <f t="shared" si="33"/>
        <v>#VALUE!</v>
      </c>
      <c r="Q240" s="156" t="e">
        <f t="shared" si="34"/>
        <v>#VALUE!</v>
      </c>
      <c r="R240" s="157" t="str">
        <f t="shared" si="28"/>
        <v>T</v>
      </c>
      <c r="S240" s="157">
        <f t="shared" si="35"/>
        <v>17.98</v>
      </c>
      <c r="T240" s="157">
        <f t="shared" si="29"/>
        <v>0</v>
      </c>
      <c r="U240" s="157">
        <f>IF(M240&lt;&gt;0,IF(M240=SVS,0,IF(M240=SVSg,0,IF(M240=Stundenverrechnungssatz!G5209,0,IF(M240=Stundenverrechnungssatz!I5209,0,IF(M240=Stundenverrechnungssatz!K5209,0,IF(M240=Stundenverrechnungssatz!M5209,0,1)))))))</f>
        <v>0</v>
      </c>
      <c r="V240" s="20"/>
    </row>
    <row r="241" spans="1:22" s="38" customFormat="1" ht="15" customHeight="1" x14ac:dyDescent="0.2">
      <c r="A241" s="160">
        <v>236</v>
      </c>
      <c r="B241" s="161" t="s">
        <v>684</v>
      </c>
      <c r="C241" s="161" t="s">
        <v>209</v>
      </c>
      <c r="D241" s="161" t="s">
        <v>339</v>
      </c>
      <c r="E241" s="161" t="s">
        <v>792</v>
      </c>
      <c r="F241" s="161" t="s">
        <v>346</v>
      </c>
      <c r="G241" s="161" t="s">
        <v>221</v>
      </c>
      <c r="H241" s="162">
        <v>18.02</v>
      </c>
      <c r="I241" s="163"/>
      <c r="J241" s="158" t="s">
        <v>66</v>
      </c>
      <c r="K241" s="159"/>
      <c r="L241" s="153">
        <v>1</v>
      </c>
      <c r="M241" s="154">
        <f t="shared" si="30"/>
        <v>17.98</v>
      </c>
      <c r="N241" s="155" t="str">
        <f t="shared" si="31"/>
        <v/>
      </c>
      <c r="O241" s="156">
        <f t="shared" si="32"/>
        <v>18.02</v>
      </c>
      <c r="P241" s="156" t="e">
        <f t="shared" si="33"/>
        <v>#VALUE!</v>
      </c>
      <c r="Q241" s="156" t="e">
        <f t="shared" si="34"/>
        <v>#VALUE!</v>
      </c>
      <c r="R241" s="157" t="str">
        <f t="shared" si="28"/>
        <v>T</v>
      </c>
      <c r="S241" s="157">
        <f t="shared" si="35"/>
        <v>17.98</v>
      </c>
      <c r="T241" s="157">
        <f t="shared" si="29"/>
        <v>0</v>
      </c>
      <c r="U241" s="157">
        <f>IF(M241&lt;&gt;0,IF(M241=SVS,0,IF(M241=SVSg,0,IF(M241=Stundenverrechnungssatz!G5210,0,IF(M241=Stundenverrechnungssatz!I5210,0,IF(M241=Stundenverrechnungssatz!K5210,0,IF(M241=Stundenverrechnungssatz!M5210,0,1)))))))</f>
        <v>0</v>
      </c>
      <c r="V241" s="20"/>
    </row>
    <row r="242" spans="1:22" s="38" customFormat="1" ht="15" customHeight="1" x14ac:dyDescent="0.2">
      <c r="A242" s="160">
        <v>237</v>
      </c>
      <c r="B242" s="161" t="s">
        <v>684</v>
      </c>
      <c r="C242" s="161" t="s">
        <v>209</v>
      </c>
      <c r="D242" s="161" t="s">
        <v>339</v>
      </c>
      <c r="E242" s="161" t="s">
        <v>793</v>
      </c>
      <c r="F242" s="161" t="s">
        <v>344</v>
      </c>
      <c r="G242" s="161" t="s">
        <v>259</v>
      </c>
      <c r="H242" s="162">
        <v>19.22</v>
      </c>
      <c r="I242" s="163"/>
      <c r="J242" s="158" t="s">
        <v>66</v>
      </c>
      <c r="K242" s="159"/>
      <c r="L242" s="153">
        <v>1</v>
      </c>
      <c r="M242" s="154">
        <f t="shared" si="30"/>
        <v>17.98</v>
      </c>
      <c r="N242" s="155" t="str">
        <f t="shared" si="31"/>
        <v/>
      </c>
      <c r="O242" s="156">
        <f t="shared" si="32"/>
        <v>19.22</v>
      </c>
      <c r="P242" s="156" t="e">
        <f t="shared" si="33"/>
        <v>#VALUE!</v>
      </c>
      <c r="Q242" s="156" t="e">
        <f t="shared" si="34"/>
        <v>#VALUE!</v>
      </c>
      <c r="R242" s="157" t="str">
        <f t="shared" si="28"/>
        <v>T</v>
      </c>
      <c r="S242" s="157">
        <f t="shared" si="35"/>
        <v>17.98</v>
      </c>
      <c r="T242" s="157">
        <f t="shared" si="29"/>
        <v>0</v>
      </c>
      <c r="U242" s="157">
        <f>IF(M242&lt;&gt;0,IF(M242=SVS,0,IF(M242=SVSg,0,IF(M242=Stundenverrechnungssatz!G5211,0,IF(M242=Stundenverrechnungssatz!I5211,0,IF(M242=Stundenverrechnungssatz!K5211,0,IF(M242=Stundenverrechnungssatz!M5211,0,1)))))))</f>
        <v>0</v>
      </c>
      <c r="V242" s="20"/>
    </row>
    <row r="243" spans="1:22" s="38" customFormat="1" ht="15" customHeight="1" x14ac:dyDescent="0.2">
      <c r="A243" s="160">
        <v>238</v>
      </c>
      <c r="B243" s="161" t="s">
        <v>684</v>
      </c>
      <c r="C243" s="161" t="s">
        <v>209</v>
      </c>
      <c r="D243" s="161" t="s">
        <v>339</v>
      </c>
      <c r="E243" s="161" t="s">
        <v>794</v>
      </c>
      <c r="F243" s="161" t="s">
        <v>212</v>
      </c>
      <c r="G243" s="161" t="s">
        <v>259</v>
      </c>
      <c r="H243" s="162">
        <v>7.26</v>
      </c>
      <c r="I243" s="163"/>
      <c r="J243" s="158" t="s">
        <v>56</v>
      </c>
      <c r="K243" s="159"/>
      <c r="L243" s="153">
        <v>38.08</v>
      </c>
      <c r="M243" s="154">
        <f t="shared" si="30"/>
        <v>17.98</v>
      </c>
      <c r="N243" s="155" t="str">
        <f t="shared" si="31"/>
        <v/>
      </c>
      <c r="O243" s="156">
        <f t="shared" si="32"/>
        <v>276.46080000000001</v>
      </c>
      <c r="P243" s="156" t="e">
        <f t="shared" si="33"/>
        <v>#VALUE!</v>
      </c>
      <c r="Q243" s="156" t="e">
        <f t="shared" si="34"/>
        <v>#VALUE!</v>
      </c>
      <c r="R243" s="157" t="str">
        <f t="shared" si="28"/>
        <v>F</v>
      </c>
      <c r="S243" s="157">
        <f t="shared" si="35"/>
        <v>17.98</v>
      </c>
      <c r="T243" s="157">
        <f t="shared" si="29"/>
        <v>0</v>
      </c>
      <c r="U243" s="157">
        <f>IF(M243&lt;&gt;0,IF(M243=SVS,0,IF(M243=SVSg,0,IF(M243=Stundenverrechnungssatz!G5212,0,IF(M243=Stundenverrechnungssatz!I5212,0,IF(M243=Stundenverrechnungssatz!K5212,0,IF(M243=Stundenverrechnungssatz!M5212,0,1)))))))</f>
        <v>0</v>
      </c>
      <c r="V243" s="20"/>
    </row>
    <row r="244" spans="1:22" s="38" customFormat="1" ht="15" customHeight="1" x14ac:dyDescent="0.2">
      <c r="A244" s="160">
        <v>239</v>
      </c>
      <c r="B244" s="161" t="s">
        <v>684</v>
      </c>
      <c r="C244" s="161" t="s">
        <v>209</v>
      </c>
      <c r="D244" s="161" t="s">
        <v>339</v>
      </c>
      <c r="E244" s="161" t="s">
        <v>795</v>
      </c>
      <c r="F244" s="161" t="s">
        <v>345</v>
      </c>
      <c r="G244" s="161" t="s">
        <v>259</v>
      </c>
      <c r="H244" s="162">
        <v>10.36</v>
      </c>
      <c r="I244" s="163"/>
      <c r="J244" s="158" t="s">
        <v>64</v>
      </c>
      <c r="K244" s="159"/>
      <c r="L244" s="153">
        <v>9</v>
      </c>
      <c r="M244" s="154">
        <f t="shared" si="30"/>
        <v>17.98</v>
      </c>
      <c r="N244" s="155" t="str">
        <f t="shared" si="31"/>
        <v/>
      </c>
      <c r="O244" s="156">
        <f t="shared" si="32"/>
        <v>93.24</v>
      </c>
      <c r="P244" s="156" t="e">
        <f t="shared" si="33"/>
        <v>#VALUE!</v>
      </c>
      <c r="Q244" s="156" t="e">
        <f t="shared" si="34"/>
        <v>#VALUE!</v>
      </c>
      <c r="R244" s="157" t="str">
        <f t="shared" si="28"/>
        <v>T</v>
      </c>
      <c r="S244" s="157">
        <f t="shared" si="35"/>
        <v>17.98</v>
      </c>
      <c r="T244" s="157">
        <f t="shared" si="29"/>
        <v>0</v>
      </c>
      <c r="U244" s="157">
        <f>IF(M244&lt;&gt;0,IF(M244=SVS,0,IF(M244=SVSg,0,IF(M244=Stundenverrechnungssatz!G5213,0,IF(M244=Stundenverrechnungssatz!I5213,0,IF(M244=Stundenverrechnungssatz!K5213,0,IF(M244=Stundenverrechnungssatz!M5213,0,1)))))))</f>
        <v>0</v>
      </c>
      <c r="V244" s="20"/>
    </row>
    <row r="245" spans="1:22" s="38" customFormat="1" ht="15" customHeight="1" x14ac:dyDescent="0.2">
      <c r="A245" s="160">
        <v>240</v>
      </c>
      <c r="B245" s="161" t="s">
        <v>684</v>
      </c>
      <c r="C245" s="161" t="s">
        <v>209</v>
      </c>
      <c r="D245" s="161" t="s">
        <v>339</v>
      </c>
      <c r="E245" s="161" t="s">
        <v>796</v>
      </c>
      <c r="F245" s="161" t="s">
        <v>344</v>
      </c>
      <c r="G245" s="161" t="s">
        <v>259</v>
      </c>
      <c r="H245" s="162">
        <v>17.059999999999999</v>
      </c>
      <c r="I245" s="163"/>
      <c r="J245" s="158" t="s">
        <v>66</v>
      </c>
      <c r="K245" s="159"/>
      <c r="L245" s="153">
        <v>1</v>
      </c>
      <c r="M245" s="154">
        <f t="shared" si="30"/>
        <v>17.98</v>
      </c>
      <c r="N245" s="155" t="str">
        <f t="shared" si="31"/>
        <v/>
      </c>
      <c r="O245" s="156">
        <f t="shared" si="32"/>
        <v>17.059999999999999</v>
      </c>
      <c r="P245" s="156" t="e">
        <f t="shared" si="33"/>
        <v>#VALUE!</v>
      </c>
      <c r="Q245" s="156" t="e">
        <f t="shared" si="34"/>
        <v>#VALUE!</v>
      </c>
      <c r="R245" s="157" t="str">
        <f t="shared" si="28"/>
        <v>T</v>
      </c>
      <c r="S245" s="157">
        <f t="shared" si="35"/>
        <v>17.98</v>
      </c>
      <c r="T245" s="157">
        <f t="shared" si="29"/>
        <v>0</v>
      </c>
      <c r="U245" s="157">
        <f>IF(M245&lt;&gt;0,IF(M245=SVS,0,IF(M245=SVSg,0,IF(M245=Stundenverrechnungssatz!G5214,0,IF(M245=Stundenverrechnungssatz!I5214,0,IF(M245=Stundenverrechnungssatz!K5214,0,IF(M245=Stundenverrechnungssatz!M5214,0,1)))))))</f>
        <v>0</v>
      </c>
      <c r="V245" s="20"/>
    </row>
    <row r="246" spans="1:22" s="38" customFormat="1" ht="15" customHeight="1" x14ac:dyDescent="0.2">
      <c r="A246" s="160">
        <v>241</v>
      </c>
      <c r="B246" s="161" t="s">
        <v>684</v>
      </c>
      <c r="C246" s="161" t="s">
        <v>209</v>
      </c>
      <c r="D246" s="161" t="s">
        <v>339</v>
      </c>
      <c r="E246" s="161" t="s">
        <v>797</v>
      </c>
      <c r="F246" s="161" t="s">
        <v>344</v>
      </c>
      <c r="G246" s="161" t="s">
        <v>259</v>
      </c>
      <c r="H246" s="162">
        <v>6.14</v>
      </c>
      <c r="I246" s="163"/>
      <c r="J246" s="158" t="s">
        <v>66</v>
      </c>
      <c r="K246" s="159"/>
      <c r="L246" s="153">
        <v>1</v>
      </c>
      <c r="M246" s="154">
        <f t="shared" si="30"/>
        <v>17.98</v>
      </c>
      <c r="N246" s="155" t="str">
        <f t="shared" si="31"/>
        <v/>
      </c>
      <c r="O246" s="156">
        <f t="shared" si="32"/>
        <v>6.14</v>
      </c>
      <c r="P246" s="156" t="e">
        <f t="shared" si="33"/>
        <v>#VALUE!</v>
      </c>
      <c r="Q246" s="156" t="e">
        <f t="shared" si="34"/>
        <v>#VALUE!</v>
      </c>
      <c r="R246" s="157" t="str">
        <f t="shared" si="28"/>
        <v>T</v>
      </c>
      <c r="S246" s="157">
        <f t="shared" si="35"/>
        <v>17.98</v>
      </c>
      <c r="T246" s="157">
        <f t="shared" si="29"/>
        <v>0</v>
      </c>
      <c r="U246" s="157">
        <f>IF(M246&lt;&gt;0,IF(M246=SVS,0,IF(M246=SVSg,0,IF(M246=Stundenverrechnungssatz!G5215,0,IF(M246=Stundenverrechnungssatz!I5215,0,IF(M246=Stundenverrechnungssatz!K5215,0,IF(M246=Stundenverrechnungssatz!M5215,0,1)))))))</f>
        <v>0</v>
      </c>
      <c r="V246" s="20"/>
    </row>
    <row r="247" spans="1:22" s="38" customFormat="1" ht="15" customHeight="1" x14ac:dyDescent="0.2">
      <c r="A247" s="160">
        <v>242</v>
      </c>
      <c r="B247" s="161" t="s">
        <v>684</v>
      </c>
      <c r="C247" s="161" t="s">
        <v>209</v>
      </c>
      <c r="D247" s="161" t="s">
        <v>339</v>
      </c>
      <c r="E247" s="161" t="s">
        <v>798</v>
      </c>
      <c r="F247" s="161" t="s">
        <v>263</v>
      </c>
      <c r="G247" s="161" t="s">
        <v>259</v>
      </c>
      <c r="H247" s="162">
        <v>13.83</v>
      </c>
      <c r="I247" s="163"/>
      <c r="J247" s="158" t="s">
        <v>64</v>
      </c>
      <c r="K247" s="159"/>
      <c r="L247" s="153">
        <v>9</v>
      </c>
      <c r="M247" s="154">
        <f t="shared" si="30"/>
        <v>17.98</v>
      </c>
      <c r="N247" s="155" t="str">
        <f t="shared" si="31"/>
        <v/>
      </c>
      <c r="O247" s="156">
        <f t="shared" si="32"/>
        <v>124.47</v>
      </c>
      <c r="P247" s="156" t="e">
        <f t="shared" si="33"/>
        <v>#VALUE!</v>
      </c>
      <c r="Q247" s="156" t="e">
        <f t="shared" si="34"/>
        <v>#VALUE!</v>
      </c>
      <c r="R247" s="157" t="str">
        <f t="shared" si="28"/>
        <v>T</v>
      </c>
      <c r="S247" s="157">
        <f t="shared" si="35"/>
        <v>17.98</v>
      </c>
      <c r="T247" s="157">
        <f t="shared" si="29"/>
        <v>0</v>
      </c>
      <c r="U247" s="157">
        <f>IF(M247&lt;&gt;0,IF(M247=SVS,0,IF(M247=SVSg,0,IF(M247=Stundenverrechnungssatz!G5216,0,IF(M247=Stundenverrechnungssatz!I5216,0,IF(M247=Stundenverrechnungssatz!K5216,0,IF(M247=Stundenverrechnungssatz!M5216,0,1)))))))</f>
        <v>0</v>
      </c>
      <c r="V247" s="20"/>
    </row>
    <row r="248" spans="1:22" s="38" customFormat="1" ht="15" customHeight="1" x14ac:dyDescent="0.2">
      <c r="A248" s="160">
        <v>243</v>
      </c>
      <c r="B248" s="161" t="s">
        <v>684</v>
      </c>
      <c r="C248" s="161" t="s">
        <v>209</v>
      </c>
      <c r="D248" s="161" t="s">
        <v>339</v>
      </c>
      <c r="E248" s="161" t="s">
        <v>799</v>
      </c>
      <c r="F248" s="161" t="s">
        <v>346</v>
      </c>
      <c r="G248" s="161" t="s">
        <v>259</v>
      </c>
      <c r="H248" s="162">
        <v>54.16</v>
      </c>
      <c r="I248" s="163"/>
      <c r="J248" s="158" t="s">
        <v>66</v>
      </c>
      <c r="K248" s="159"/>
      <c r="L248" s="153">
        <v>1</v>
      </c>
      <c r="M248" s="154">
        <f t="shared" si="30"/>
        <v>17.98</v>
      </c>
      <c r="N248" s="155" t="str">
        <f t="shared" si="31"/>
        <v/>
      </c>
      <c r="O248" s="156">
        <f t="shared" si="32"/>
        <v>54.16</v>
      </c>
      <c r="P248" s="156" t="e">
        <f t="shared" si="33"/>
        <v>#VALUE!</v>
      </c>
      <c r="Q248" s="156" t="e">
        <f t="shared" si="34"/>
        <v>#VALUE!</v>
      </c>
      <c r="R248" s="157" t="str">
        <f t="shared" si="28"/>
        <v>T</v>
      </c>
      <c r="S248" s="157">
        <f t="shared" si="35"/>
        <v>17.98</v>
      </c>
      <c r="T248" s="157">
        <f t="shared" si="29"/>
        <v>0</v>
      </c>
      <c r="U248" s="157">
        <f>IF(M248&lt;&gt;0,IF(M248=SVS,0,IF(M248=SVSg,0,IF(M248=Stundenverrechnungssatz!G5217,0,IF(M248=Stundenverrechnungssatz!I5217,0,IF(M248=Stundenverrechnungssatz!K5217,0,IF(M248=Stundenverrechnungssatz!M5217,0,1)))))))</f>
        <v>0</v>
      </c>
      <c r="V248" s="20"/>
    </row>
    <row r="249" spans="1:22" s="38" customFormat="1" ht="15" customHeight="1" x14ac:dyDescent="0.2">
      <c r="A249" s="160">
        <v>244</v>
      </c>
      <c r="B249" s="161" t="s">
        <v>684</v>
      </c>
      <c r="C249" s="161" t="s">
        <v>209</v>
      </c>
      <c r="D249" s="161" t="s">
        <v>339</v>
      </c>
      <c r="E249" s="161" t="s">
        <v>431</v>
      </c>
      <c r="F249" s="161" t="s">
        <v>212</v>
      </c>
      <c r="G249" s="161" t="s">
        <v>259</v>
      </c>
      <c r="H249" s="162">
        <v>17.77</v>
      </c>
      <c r="I249" s="163"/>
      <c r="J249" s="158" t="s">
        <v>55</v>
      </c>
      <c r="K249" s="159"/>
      <c r="L249" s="153">
        <v>96.05</v>
      </c>
      <c r="M249" s="154">
        <f t="shared" si="30"/>
        <v>17.98</v>
      </c>
      <c r="N249" s="155" t="str">
        <f t="shared" si="31"/>
        <v/>
      </c>
      <c r="O249" s="156">
        <f t="shared" si="32"/>
        <v>1706.8084999999999</v>
      </c>
      <c r="P249" s="156" t="e">
        <f t="shared" si="33"/>
        <v>#VALUE!</v>
      </c>
      <c r="Q249" s="156" t="e">
        <f t="shared" si="34"/>
        <v>#VALUE!</v>
      </c>
      <c r="R249" s="157" t="str">
        <f t="shared" si="28"/>
        <v>F</v>
      </c>
      <c r="S249" s="157">
        <f t="shared" si="35"/>
        <v>17.98</v>
      </c>
      <c r="T249" s="157">
        <f t="shared" si="29"/>
        <v>0</v>
      </c>
      <c r="U249" s="157">
        <f>IF(M249&lt;&gt;0,IF(M249=SVS,0,IF(M249=SVSg,0,IF(M249=Stundenverrechnungssatz!G5218,0,IF(M249=Stundenverrechnungssatz!I5218,0,IF(M249=Stundenverrechnungssatz!K5218,0,IF(M249=Stundenverrechnungssatz!M5218,0,1)))))))</f>
        <v>0</v>
      </c>
      <c r="V249" s="20"/>
    </row>
    <row r="250" spans="1:22" s="38" customFormat="1" ht="15" customHeight="1" x14ac:dyDescent="0.2">
      <c r="A250" s="160">
        <v>245</v>
      </c>
      <c r="B250" s="161" t="s">
        <v>684</v>
      </c>
      <c r="C250" s="161" t="s">
        <v>209</v>
      </c>
      <c r="D250" s="161" t="s">
        <v>339</v>
      </c>
      <c r="E250" s="161" t="s">
        <v>434</v>
      </c>
      <c r="F250" s="161" t="s">
        <v>231</v>
      </c>
      <c r="G250" s="161" t="s">
        <v>800</v>
      </c>
      <c r="H250" s="162">
        <v>13.46</v>
      </c>
      <c r="I250" s="163"/>
      <c r="J250" s="158" t="s">
        <v>54</v>
      </c>
      <c r="K250" s="159"/>
      <c r="L250" s="153">
        <v>38.08</v>
      </c>
      <c r="M250" s="154">
        <f t="shared" si="30"/>
        <v>17.98</v>
      </c>
      <c r="N250" s="155" t="str">
        <f t="shared" si="31"/>
        <v/>
      </c>
      <c r="O250" s="156">
        <f t="shared" si="32"/>
        <v>512.55679999999995</v>
      </c>
      <c r="P250" s="156" t="e">
        <f t="shared" si="33"/>
        <v>#VALUE!</v>
      </c>
      <c r="Q250" s="156" t="e">
        <f t="shared" si="34"/>
        <v>#VALUE!</v>
      </c>
      <c r="R250" s="157" t="str">
        <f t="shared" si="28"/>
        <v>E</v>
      </c>
      <c r="S250" s="157">
        <f t="shared" si="35"/>
        <v>17.98</v>
      </c>
      <c r="T250" s="157">
        <f t="shared" si="29"/>
        <v>0</v>
      </c>
      <c r="U250" s="157">
        <f>IF(M250&lt;&gt;0,IF(M250=SVS,0,IF(M250=SVSg,0,IF(M250=Stundenverrechnungssatz!G5219,0,IF(M250=Stundenverrechnungssatz!I5219,0,IF(M250=Stundenverrechnungssatz!K5219,0,IF(M250=Stundenverrechnungssatz!M5219,0,1)))))))</f>
        <v>0</v>
      </c>
      <c r="V250" s="20"/>
    </row>
    <row r="251" spans="1:22" s="38" customFormat="1" ht="15" customHeight="1" x14ac:dyDescent="0.2">
      <c r="A251" s="160">
        <v>246</v>
      </c>
      <c r="B251" s="161" t="s">
        <v>684</v>
      </c>
      <c r="C251" s="161" t="s">
        <v>209</v>
      </c>
      <c r="D251" s="161" t="s">
        <v>339</v>
      </c>
      <c r="E251" s="161" t="s">
        <v>433</v>
      </c>
      <c r="F251" s="161" t="s">
        <v>231</v>
      </c>
      <c r="G251" s="161" t="s">
        <v>800</v>
      </c>
      <c r="H251" s="162">
        <v>12.04</v>
      </c>
      <c r="I251" s="163"/>
      <c r="J251" s="158" t="s">
        <v>54</v>
      </c>
      <c r="K251" s="159"/>
      <c r="L251" s="153">
        <v>38.08</v>
      </c>
      <c r="M251" s="154">
        <f t="shared" si="30"/>
        <v>17.98</v>
      </c>
      <c r="N251" s="155" t="str">
        <f t="shared" si="31"/>
        <v/>
      </c>
      <c r="O251" s="156">
        <f t="shared" si="32"/>
        <v>458.48319999999995</v>
      </c>
      <c r="P251" s="156" t="e">
        <f t="shared" si="33"/>
        <v>#VALUE!</v>
      </c>
      <c r="Q251" s="156" t="e">
        <f t="shared" si="34"/>
        <v>#VALUE!</v>
      </c>
      <c r="R251" s="157" t="str">
        <f t="shared" si="28"/>
        <v>E</v>
      </c>
      <c r="S251" s="157">
        <f t="shared" si="35"/>
        <v>17.98</v>
      </c>
      <c r="T251" s="157">
        <f t="shared" si="29"/>
        <v>0</v>
      </c>
      <c r="U251" s="157">
        <f>IF(M251&lt;&gt;0,IF(M251=SVS,0,IF(M251=SVSg,0,IF(M251=Stundenverrechnungssatz!G5220,0,IF(M251=Stundenverrechnungssatz!I5220,0,IF(M251=Stundenverrechnungssatz!K5220,0,IF(M251=Stundenverrechnungssatz!M5220,0,1)))))))</f>
        <v>0</v>
      </c>
      <c r="V251" s="20"/>
    </row>
    <row r="252" spans="1:22" s="38" customFormat="1" ht="15" customHeight="1" x14ac:dyDescent="0.2">
      <c r="A252" s="160">
        <v>247</v>
      </c>
      <c r="B252" s="161" t="s">
        <v>684</v>
      </c>
      <c r="C252" s="161" t="s">
        <v>209</v>
      </c>
      <c r="D252" s="161" t="s">
        <v>339</v>
      </c>
      <c r="E252" s="161" t="s">
        <v>801</v>
      </c>
      <c r="F252" s="161" t="s">
        <v>231</v>
      </c>
      <c r="G252" s="161" t="s">
        <v>800</v>
      </c>
      <c r="H252" s="162">
        <v>3.03</v>
      </c>
      <c r="I252" s="163"/>
      <c r="J252" s="158" t="s">
        <v>54</v>
      </c>
      <c r="K252" s="159"/>
      <c r="L252" s="153">
        <v>38.08</v>
      </c>
      <c r="M252" s="154">
        <f t="shared" si="30"/>
        <v>17.98</v>
      </c>
      <c r="N252" s="155" t="str">
        <f t="shared" si="31"/>
        <v/>
      </c>
      <c r="O252" s="156">
        <f t="shared" si="32"/>
        <v>115.38239999999999</v>
      </c>
      <c r="P252" s="156" t="e">
        <f t="shared" si="33"/>
        <v>#VALUE!</v>
      </c>
      <c r="Q252" s="156" t="e">
        <f t="shared" si="34"/>
        <v>#VALUE!</v>
      </c>
      <c r="R252" s="157" t="str">
        <f t="shared" si="28"/>
        <v>E</v>
      </c>
      <c r="S252" s="157">
        <f t="shared" si="35"/>
        <v>17.98</v>
      </c>
      <c r="T252" s="157">
        <f t="shared" si="29"/>
        <v>0</v>
      </c>
      <c r="U252" s="157">
        <f>IF(M252&lt;&gt;0,IF(M252=SVS,0,IF(M252=SVSg,0,IF(M252=Stundenverrechnungssatz!G5221,0,IF(M252=Stundenverrechnungssatz!I5221,0,IF(M252=Stundenverrechnungssatz!K5221,0,IF(M252=Stundenverrechnungssatz!M5221,0,1)))))))</f>
        <v>0</v>
      </c>
      <c r="V252" s="20"/>
    </row>
    <row r="253" spans="1:22" s="38" customFormat="1" ht="15" customHeight="1" x14ac:dyDescent="0.2">
      <c r="A253" s="160">
        <v>248</v>
      </c>
      <c r="B253" s="161" t="s">
        <v>684</v>
      </c>
      <c r="C253" s="161" t="s">
        <v>802</v>
      </c>
      <c r="D253" s="161" t="s">
        <v>285</v>
      </c>
      <c r="E253" s="161" t="s">
        <v>803</v>
      </c>
      <c r="F253" s="161" t="s">
        <v>804</v>
      </c>
      <c r="G253" s="161" t="s">
        <v>219</v>
      </c>
      <c r="H253" s="162">
        <v>11.49</v>
      </c>
      <c r="I253" s="163"/>
      <c r="J253" s="158" t="s">
        <v>52</v>
      </c>
      <c r="K253" s="159"/>
      <c r="L253" s="153">
        <v>191.11</v>
      </c>
      <c r="M253" s="154">
        <f t="shared" si="30"/>
        <v>17.98</v>
      </c>
      <c r="N253" s="155" t="str">
        <f t="shared" si="31"/>
        <v/>
      </c>
      <c r="O253" s="156">
        <f t="shared" si="32"/>
        <v>2195.8539000000001</v>
      </c>
      <c r="P253" s="156" t="e">
        <f t="shared" si="33"/>
        <v>#VALUE!</v>
      </c>
      <c r="Q253" s="156" t="e">
        <f t="shared" si="34"/>
        <v>#VALUE!</v>
      </c>
      <c r="R253" s="157" t="str">
        <f t="shared" si="28"/>
        <v>E</v>
      </c>
      <c r="S253" s="157">
        <f t="shared" si="35"/>
        <v>17.98</v>
      </c>
      <c r="T253" s="157">
        <f t="shared" si="29"/>
        <v>0</v>
      </c>
      <c r="U253" s="157">
        <f>IF(M253&lt;&gt;0,IF(M253=SVS,0,IF(M253=SVSg,0,IF(M253=Stundenverrechnungssatz!G5222,0,IF(M253=Stundenverrechnungssatz!I5222,0,IF(M253=Stundenverrechnungssatz!K5222,0,IF(M253=Stundenverrechnungssatz!M5222,0,1)))))))</f>
        <v>0</v>
      </c>
      <c r="V253" s="20"/>
    </row>
    <row r="254" spans="1:22" s="38" customFormat="1" ht="15" customHeight="1" x14ac:dyDescent="0.2">
      <c r="A254" s="160">
        <v>249</v>
      </c>
      <c r="B254" s="161" t="s">
        <v>684</v>
      </c>
      <c r="C254" s="161" t="s">
        <v>802</v>
      </c>
      <c r="D254" s="161" t="s">
        <v>285</v>
      </c>
      <c r="E254" s="161" t="s">
        <v>805</v>
      </c>
      <c r="F254" s="161" t="s">
        <v>231</v>
      </c>
      <c r="G254" s="161" t="s">
        <v>219</v>
      </c>
      <c r="H254" s="162">
        <v>23.8</v>
      </c>
      <c r="I254" s="163"/>
      <c r="J254" s="158" t="s">
        <v>52</v>
      </c>
      <c r="K254" s="159"/>
      <c r="L254" s="153">
        <v>191.11</v>
      </c>
      <c r="M254" s="154">
        <f t="shared" si="30"/>
        <v>17.98</v>
      </c>
      <c r="N254" s="155" t="str">
        <f t="shared" si="31"/>
        <v/>
      </c>
      <c r="O254" s="156">
        <f t="shared" si="32"/>
        <v>4548.4180000000006</v>
      </c>
      <c r="P254" s="156" t="e">
        <f t="shared" si="33"/>
        <v>#VALUE!</v>
      </c>
      <c r="Q254" s="156" t="e">
        <f t="shared" si="34"/>
        <v>#VALUE!</v>
      </c>
      <c r="R254" s="157" t="str">
        <f t="shared" ref="R254:R317" si="36">LEFT(J254,1)</f>
        <v>E</v>
      </c>
      <c r="S254" s="157">
        <f t="shared" si="35"/>
        <v>17.98</v>
      </c>
      <c r="T254" s="157">
        <f t="shared" ref="T254:T317" si="37">IF(I254="x",H254,0)</f>
        <v>0</v>
      </c>
      <c r="U254" s="157">
        <f>IF(M254&lt;&gt;0,IF(M254=SVS,0,IF(M254=SVSg,0,IF(M254=Stundenverrechnungssatz!G5223,0,IF(M254=Stundenverrechnungssatz!I5223,0,IF(M254=Stundenverrechnungssatz!K5223,0,IF(M254=Stundenverrechnungssatz!M5223,0,1)))))))</f>
        <v>0</v>
      </c>
      <c r="V254" s="20"/>
    </row>
    <row r="255" spans="1:22" s="38" customFormat="1" ht="15" customHeight="1" x14ac:dyDescent="0.2">
      <c r="A255" s="160">
        <v>250</v>
      </c>
      <c r="B255" s="161" t="s">
        <v>684</v>
      </c>
      <c r="C255" s="161" t="s">
        <v>802</v>
      </c>
      <c r="D255" s="161" t="s">
        <v>285</v>
      </c>
      <c r="E255" s="161" t="s">
        <v>806</v>
      </c>
      <c r="F255" s="161" t="s">
        <v>807</v>
      </c>
      <c r="G255" s="161" t="s">
        <v>259</v>
      </c>
      <c r="H255" s="162">
        <v>11.41</v>
      </c>
      <c r="I255" s="163"/>
      <c r="J255" s="158" t="s">
        <v>66</v>
      </c>
      <c r="K255" s="159"/>
      <c r="L255" s="153">
        <v>1</v>
      </c>
      <c r="M255" s="154">
        <f t="shared" si="30"/>
        <v>17.98</v>
      </c>
      <c r="N255" s="155" t="str">
        <f t="shared" si="31"/>
        <v/>
      </c>
      <c r="O255" s="156">
        <f t="shared" si="32"/>
        <v>11.41</v>
      </c>
      <c r="P255" s="156" t="e">
        <f t="shared" si="33"/>
        <v>#VALUE!</v>
      </c>
      <c r="Q255" s="156" t="e">
        <f t="shared" si="34"/>
        <v>#VALUE!</v>
      </c>
      <c r="R255" s="157" t="str">
        <f t="shared" si="36"/>
        <v>T</v>
      </c>
      <c r="S255" s="157">
        <f t="shared" si="35"/>
        <v>17.98</v>
      </c>
      <c r="T255" s="157">
        <f t="shared" si="37"/>
        <v>0</v>
      </c>
      <c r="U255" s="157">
        <f>IF(M255&lt;&gt;0,IF(M255=SVS,0,IF(M255=SVSg,0,IF(M255=Stundenverrechnungssatz!G5224,0,IF(M255=Stundenverrechnungssatz!I5224,0,IF(M255=Stundenverrechnungssatz!K5224,0,IF(M255=Stundenverrechnungssatz!M5224,0,1)))))))</f>
        <v>0</v>
      </c>
      <c r="V255" s="20"/>
    </row>
    <row r="256" spans="1:22" s="38" customFormat="1" ht="15" customHeight="1" x14ac:dyDescent="0.2">
      <c r="A256" s="160">
        <v>251</v>
      </c>
      <c r="B256" s="161" t="s">
        <v>684</v>
      </c>
      <c r="C256" s="161" t="s">
        <v>802</v>
      </c>
      <c r="D256" s="161" t="s">
        <v>285</v>
      </c>
      <c r="E256" s="161" t="s">
        <v>808</v>
      </c>
      <c r="F256" s="161" t="s">
        <v>809</v>
      </c>
      <c r="G256" s="161" t="s">
        <v>810</v>
      </c>
      <c r="H256" s="162">
        <v>42.75</v>
      </c>
      <c r="I256" s="163"/>
      <c r="J256" s="158" t="s">
        <v>66</v>
      </c>
      <c r="K256" s="159"/>
      <c r="L256" s="153">
        <v>1</v>
      </c>
      <c r="M256" s="154">
        <f t="shared" si="30"/>
        <v>17.98</v>
      </c>
      <c r="N256" s="155" t="str">
        <f t="shared" si="31"/>
        <v/>
      </c>
      <c r="O256" s="156">
        <f t="shared" si="32"/>
        <v>42.75</v>
      </c>
      <c r="P256" s="156" t="e">
        <f t="shared" si="33"/>
        <v>#VALUE!</v>
      </c>
      <c r="Q256" s="156" t="e">
        <f t="shared" si="34"/>
        <v>#VALUE!</v>
      </c>
      <c r="R256" s="157" t="str">
        <f t="shared" si="36"/>
        <v>T</v>
      </c>
      <c r="S256" s="157">
        <f t="shared" si="35"/>
        <v>17.98</v>
      </c>
      <c r="T256" s="157">
        <f t="shared" si="37"/>
        <v>0</v>
      </c>
      <c r="U256" s="157">
        <f>IF(M256&lt;&gt;0,IF(M256=SVS,0,IF(M256=SVSg,0,IF(M256=Stundenverrechnungssatz!G5225,0,IF(M256=Stundenverrechnungssatz!I5225,0,IF(M256=Stundenverrechnungssatz!K5225,0,IF(M256=Stundenverrechnungssatz!M5225,0,1)))))))</f>
        <v>0</v>
      </c>
      <c r="V256" s="20"/>
    </row>
    <row r="257" spans="1:22" s="38" customFormat="1" ht="15" customHeight="1" x14ac:dyDescent="0.2">
      <c r="A257" s="160">
        <v>252</v>
      </c>
      <c r="B257" s="161" t="s">
        <v>684</v>
      </c>
      <c r="C257" s="161" t="s">
        <v>802</v>
      </c>
      <c r="D257" s="161" t="s">
        <v>285</v>
      </c>
      <c r="E257" s="161" t="s">
        <v>811</v>
      </c>
      <c r="F257" s="161" t="s">
        <v>812</v>
      </c>
      <c r="G257" s="161" t="s">
        <v>810</v>
      </c>
      <c r="H257" s="162">
        <v>92.94</v>
      </c>
      <c r="I257" s="163"/>
      <c r="J257" s="158" t="s">
        <v>32</v>
      </c>
      <c r="K257" s="159"/>
      <c r="L257" s="153">
        <v>96.05</v>
      </c>
      <c r="M257" s="154">
        <f t="shared" si="30"/>
        <v>17.98</v>
      </c>
      <c r="N257" s="155" t="str">
        <f t="shared" si="31"/>
        <v/>
      </c>
      <c r="O257" s="156">
        <f t="shared" si="32"/>
        <v>8926.8869999999988</v>
      </c>
      <c r="P257" s="156" t="e">
        <f t="shared" si="33"/>
        <v>#VALUE!</v>
      </c>
      <c r="Q257" s="156" t="e">
        <f t="shared" si="34"/>
        <v>#VALUE!</v>
      </c>
      <c r="R257" s="157" t="str">
        <f t="shared" si="36"/>
        <v>B</v>
      </c>
      <c r="S257" s="157">
        <f t="shared" si="35"/>
        <v>17.98</v>
      </c>
      <c r="T257" s="157">
        <f t="shared" si="37"/>
        <v>0</v>
      </c>
      <c r="U257" s="157">
        <f>IF(M257&lt;&gt;0,IF(M257=SVS,0,IF(M257=SVSg,0,IF(M257=Stundenverrechnungssatz!G5226,0,IF(M257=Stundenverrechnungssatz!I5226,0,IF(M257=Stundenverrechnungssatz!K5226,0,IF(M257=Stundenverrechnungssatz!M5226,0,1)))))))</f>
        <v>0</v>
      </c>
      <c r="V257" s="20"/>
    </row>
    <row r="258" spans="1:22" s="38" customFormat="1" ht="15" customHeight="1" x14ac:dyDescent="0.2">
      <c r="A258" s="160">
        <v>253</v>
      </c>
      <c r="B258" s="161" t="s">
        <v>684</v>
      </c>
      <c r="C258" s="161" t="s">
        <v>802</v>
      </c>
      <c r="D258" s="161" t="s">
        <v>285</v>
      </c>
      <c r="E258" s="161" t="s">
        <v>813</v>
      </c>
      <c r="F258" s="161" t="s">
        <v>347</v>
      </c>
      <c r="G258" s="161" t="s">
        <v>810</v>
      </c>
      <c r="H258" s="162">
        <v>37.549999999999997</v>
      </c>
      <c r="I258" s="163"/>
      <c r="J258" s="158" t="s">
        <v>63</v>
      </c>
      <c r="K258" s="159"/>
      <c r="L258" s="153">
        <v>38.08</v>
      </c>
      <c r="M258" s="154">
        <f t="shared" si="30"/>
        <v>17.98</v>
      </c>
      <c r="N258" s="155" t="str">
        <f t="shared" si="31"/>
        <v/>
      </c>
      <c r="O258" s="156">
        <f t="shared" si="32"/>
        <v>1429.9039999999998</v>
      </c>
      <c r="P258" s="156" t="e">
        <f t="shared" si="33"/>
        <v>#VALUE!</v>
      </c>
      <c r="Q258" s="156" t="e">
        <f t="shared" si="34"/>
        <v>#VALUE!</v>
      </c>
      <c r="R258" s="157" t="str">
        <f t="shared" si="36"/>
        <v>T</v>
      </c>
      <c r="S258" s="157">
        <f t="shared" si="35"/>
        <v>17.98</v>
      </c>
      <c r="T258" s="157">
        <f t="shared" si="37"/>
        <v>0</v>
      </c>
      <c r="U258" s="157">
        <f>IF(M258&lt;&gt;0,IF(M258=SVS,0,IF(M258=SVSg,0,IF(M258=Stundenverrechnungssatz!G5227,0,IF(M258=Stundenverrechnungssatz!I5227,0,IF(M258=Stundenverrechnungssatz!K5227,0,IF(M258=Stundenverrechnungssatz!M5227,0,1)))))))</f>
        <v>0</v>
      </c>
      <c r="V258" s="20"/>
    </row>
    <row r="259" spans="1:22" s="38" customFormat="1" ht="15" customHeight="1" x14ac:dyDescent="0.2">
      <c r="A259" s="160">
        <v>254</v>
      </c>
      <c r="B259" s="161" t="s">
        <v>684</v>
      </c>
      <c r="C259" s="161" t="s">
        <v>802</v>
      </c>
      <c r="D259" s="161" t="s">
        <v>285</v>
      </c>
      <c r="E259" s="161" t="s">
        <v>814</v>
      </c>
      <c r="F259" s="161" t="s">
        <v>815</v>
      </c>
      <c r="G259" s="161" t="s">
        <v>333</v>
      </c>
      <c r="H259" s="162">
        <v>3.96</v>
      </c>
      <c r="I259" s="163"/>
      <c r="J259" s="158" t="s">
        <v>34</v>
      </c>
      <c r="K259" s="159"/>
      <c r="L259" s="153">
        <v>191.11</v>
      </c>
      <c r="M259" s="154">
        <f t="shared" si="30"/>
        <v>17.98</v>
      </c>
      <c r="N259" s="155" t="str">
        <f t="shared" si="31"/>
        <v/>
      </c>
      <c r="O259" s="156">
        <f t="shared" si="32"/>
        <v>756.79560000000004</v>
      </c>
      <c r="P259" s="156" t="e">
        <f t="shared" si="33"/>
        <v>#VALUE!</v>
      </c>
      <c r="Q259" s="156" t="e">
        <f t="shared" si="34"/>
        <v>#VALUE!</v>
      </c>
      <c r="R259" s="157" t="str">
        <f t="shared" si="36"/>
        <v>C</v>
      </c>
      <c r="S259" s="157">
        <f t="shared" si="35"/>
        <v>17.98</v>
      </c>
      <c r="T259" s="157">
        <f t="shared" si="37"/>
        <v>0</v>
      </c>
      <c r="U259" s="157">
        <f>IF(M259&lt;&gt;0,IF(M259=SVS,0,IF(M259=SVSg,0,IF(M259=Stundenverrechnungssatz!G5228,0,IF(M259=Stundenverrechnungssatz!I5228,0,IF(M259=Stundenverrechnungssatz!K5228,0,IF(M259=Stundenverrechnungssatz!M5228,0,1)))))))</f>
        <v>0</v>
      </c>
      <c r="V259" s="20"/>
    </row>
    <row r="260" spans="1:22" s="38" customFormat="1" ht="15" customHeight="1" x14ac:dyDescent="0.2">
      <c r="A260" s="160">
        <v>255</v>
      </c>
      <c r="B260" s="161" t="s">
        <v>684</v>
      </c>
      <c r="C260" s="161" t="s">
        <v>802</v>
      </c>
      <c r="D260" s="161" t="s">
        <v>285</v>
      </c>
      <c r="E260" s="161" t="s">
        <v>816</v>
      </c>
      <c r="F260" s="161" t="s">
        <v>439</v>
      </c>
      <c r="G260" s="161" t="s">
        <v>333</v>
      </c>
      <c r="H260" s="162">
        <v>3.25</v>
      </c>
      <c r="I260" s="163"/>
      <c r="J260" s="158" t="s">
        <v>34</v>
      </c>
      <c r="K260" s="159"/>
      <c r="L260" s="153">
        <v>191.11</v>
      </c>
      <c r="M260" s="154">
        <f t="shared" si="30"/>
        <v>17.98</v>
      </c>
      <c r="N260" s="155" t="str">
        <f t="shared" si="31"/>
        <v/>
      </c>
      <c r="O260" s="156">
        <f t="shared" si="32"/>
        <v>621.10750000000007</v>
      </c>
      <c r="P260" s="156" t="e">
        <f t="shared" si="33"/>
        <v>#VALUE!</v>
      </c>
      <c r="Q260" s="156" t="e">
        <f t="shared" si="34"/>
        <v>#VALUE!</v>
      </c>
      <c r="R260" s="157" t="str">
        <f t="shared" si="36"/>
        <v>C</v>
      </c>
      <c r="S260" s="157">
        <f t="shared" si="35"/>
        <v>17.98</v>
      </c>
      <c r="T260" s="157">
        <f t="shared" si="37"/>
        <v>0</v>
      </c>
      <c r="U260" s="157">
        <f>IF(M260&lt;&gt;0,IF(M260=SVS,0,IF(M260=SVSg,0,IF(M260=Stundenverrechnungssatz!G5229,0,IF(M260=Stundenverrechnungssatz!I5229,0,IF(M260=Stundenverrechnungssatz!K5229,0,IF(M260=Stundenverrechnungssatz!M5229,0,1)))))))</f>
        <v>0</v>
      </c>
      <c r="V260" s="20"/>
    </row>
    <row r="261" spans="1:22" s="38" customFormat="1" ht="15" customHeight="1" x14ac:dyDescent="0.2">
      <c r="A261" s="160">
        <v>256</v>
      </c>
      <c r="B261" s="161" t="s">
        <v>684</v>
      </c>
      <c r="C261" s="161" t="s">
        <v>802</v>
      </c>
      <c r="D261" s="161" t="s">
        <v>285</v>
      </c>
      <c r="E261" s="161" t="s">
        <v>817</v>
      </c>
      <c r="F261" s="161" t="s">
        <v>409</v>
      </c>
      <c r="G261" s="161" t="s">
        <v>810</v>
      </c>
      <c r="H261" s="162">
        <v>7.47</v>
      </c>
      <c r="I261" s="163"/>
      <c r="J261" s="158" t="s">
        <v>101</v>
      </c>
      <c r="K261" s="159"/>
      <c r="L261" s="153">
        <v>191.11</v>
      </c>
      <c r="M261" s="154">
        <f t="shared" si="30"/>
        <v>17.98</v>
      </c>
      <c r="N261" s="155" t="str">
        <f t="shared" si="31"/>
        <v/>
      </c>
      <c r="O261" s="156">
        <f t="shared" si="32"/>
        <v>1427.5916999999999</v>
      </c>
      <c r="P261" s="156" t="e">
        <f t="shared" si="33"/>
        <v>#VALUE!</v>
      </c>
      <c r="Q261" s="156" t="e">
        <f t="shared" si="34"/>
        <v>#VALUE!</v>
      </c>
      <c r="R261" s="157" t="str">
        <f t="shared" si="36"/>
        <v>O</v>
      </c>
      <c r="S261" s="157">
        <f t="shared" si="35"/>
        <v>17.98</v>
      </c>
      <c r="T261" s="157">
        <f t="shared" si="37"/>
        <v>0</v>
      </c>
      <c r="U261" s="157">
        <f>IF(M261&lt;&gt;0,IF(M261=SVS,0,IF(M261=SVSg,0,IF(M261=Stundenverrechnungssatz!G5230,0,IF(M261=Stundenverrechnungssatz!I5230,0,IF(M261=Stundenverrechnungssatz!K5230,0,IF(M261=Stundenverrechnungssatz!M5230,0,1)))))))</f>
        <v>0</v>
      </c>
      <c r="V261" s="20"/>
    </row>
    <row r="262" spans="1:22" s="38" customFormat="1" ht="15" customHeight="1" x14ac:dyDescent="0.2">
      <c r="A262" s="160">
        <v>257</v>
      </c>
      <c r="B262" s="161" t="s">
        <v>684</v>
      </c>
      <c r="C262" s="161" t="s">
        <v>802</v>
      </c>
      <c r="D262" s="161" t="s">
        <v>285</v>
      </c>
      <c r="E262" s="161" t="s">
        <v>818</v>
      </c>
      <c r="F262" s="161" t="s">
        <v>783</v>
      </c>
      <c r="G262" s="161" t="s">
        <v>565</v>
      </c>
      <c r="H262" s="162">
        <v>251.89</v>
      </c>
      <c r="I262" s="163"/>
      <c r="J262" s="158" t="s">
        <v>37</v>
      </c>
      <c r="K262" s="159"/>
      <c r="L262" s="153">
        <v>191.11</v>
      </c>
      <c r="M262" s="154">
        <f t="shared" ref="M262:M325" si="38">SVS</f>
        <v>17.98</v>
      </c>
      <c r="N262" s="155" t="str">
        <f t="shared" ref="N262:N325" si="39">IF(VLOOKUP(J262,Vorgaben,4,FALSE)=0,"",VLOOKUP(J262,Vorgaben,4,FALSE))</f>
        <v/>
      </c>
      <c r="O262" s="156">
        <f t="shared" ref="O262:O325" si="40">H262*L262</f>
        <v>48138.697899999999</v>
      </c>
      <c r="P262" s="156" t="e">
        <f t="shared" ref="P262:P325" si="41">O262/N262</f>
        <v>#VALUE!</v>
      </c>
      <c r="Q262" s="156" t="e">
        <f t="shared" ref="Q262:Q325" si="42">P262*M262</f>
        <v>#VALUE!</v>
      </c>
      <c r="R262" s="157" t="str">
        <f t="shared" si="36"/>
        <v>G</v>
      </c>
      <c r="S262" s="157">
        <f t="shared" ref="S262:S325" si="43">IF(M262=SVS,M262,"")</f>
        <v>17.98</v>
      </c>
      <c r="T262" s="157">
        <f t="shared" si="37"/>
        <v>0</v>
      </c>
      <c r="U262" s="157">
        <f>IF(M262&lt;&gt;0,IF(M262=SVS,0,IF(M262=SVSg,0,IF(M262=Stundenverrechnungssatz!G5231,0,IF(M262=Stundenverrechnungssatz!I5231,0,IF(M262=Stundenverrechnungssatz!K5231,0,IF(M262=Stundenverrechnungssatz!M5231,0,1)))))))</f>
        <v>0</v>
      </c>
      <c r="V262" s="20"/>
    </row>
    <row r="263" spans="1:22" s="38" customFormat="1" ht="15" customHeight="1" x14ac:dyDescent="0.2">
      <c r="A263" s="160">
        <v>258</v>
      </c>
      <c r="B263" s="161" t="s">
        <v>684</v>
      </c>
      <c r="C263" s="161" t="s">
        <v>802</v>
      </c>
      <c r="D263" s="161" t="s">
        <v>285</v>
      </c>
      <c r="E263" s="161" t="s">
        <v>819</v>
      </c>
      <c r="F263" s="161" t="s">
        <v>820</v>
      </c>
      <c r="G263" s="161" t="s">
        <v>810</v>
      </c>
      <c r="H263" s="162">
        <v>65.459999999999994</v>
      </c>
      <c r="I263" s="163" t="s">
        <v>214</v>
      </c>
      <c r="J263" s="158" t="s">
        <v>50</v>
      </c>
      <c r="K263" s="159"/>
      <c r="L263" s="153">
        <v>191.11</v>
      </c>
      <c r="M263" s="154">
        <f t="shared" si="38"/>
        <v>17.98</v>
      </c>
      <c r="N263" s="155" t="str">
        <f t="shared" si="39"/>
        <v/>
      </c>
      <c r="O263" s="156">
        <f t="shared" si="40"/>
        <v>12510.060599999999</v>
      </c>
      <c r="P263" s="156" t="e">
        <f t="shared" si="41"/>
        <v>#VALUE!</v>
      </c>
      <c r="Q263" s="156" t="e">
        <f t="shared" si="42"/>
        <v>#VALUE!</v>
      </c>
      <c r="R263" s="157" t="str">
        <f t="shared" si="36"/>
        <v>B</v>
      </c>
      <c r="S263" s="157">
        <f t="shared" si="43"/>
        <v>17.98</v>
      </c>
      <c r="T263" s="157">
        <f t="shared" si="37"/>
        <v>65.459999999999994</v>
      </c>
      <c r="U263" s="157">
        <f>IF(M263&lt;&gt;0,IF(M263=SVS,0,IF(M263=SVSg,0,IF(M263=Stundenverrechnungssatz!G5232,0,IF(M263=Stundenverrechnungssatz!I5232,0,IF(M263=Stundenverrechnungssatz!K5232,0,IF(M263=Stundenverrechnungssatz!M5232,0,1)))))))</f>
        <v>0</v>
      </c>
      <c r="V263" s="20"/>
    </row>
    <row r="264" spans="1:22" s="38" customFormat="1" ht="15" customHeight="1" x14ac:dyDescent="0.2">
      <c r="A264" s="160">
        <v>259</v>
      </c>
      <c r="B264" s="161" t="s">
        <v>684</v>
      </c>
      <c r="C264" s="161" t="s">
        <v>802</v>
      </c>
      <c r="D264" s="161" t="s">
        <v>285</v>
      </c>
      <c r="E264" s="161" t="s">
        <v>821</v>
      </c>
      <c r="F264" s="161" t="s">
        <v>820</v>
      </c>
      <c r="G264" s="161" t="s">
        <v>810</v>
      </c>
      <c r="H264" s="162">
        <v>29.81</v>
      </c>
      <c r="I264" s="163" t="s">
        <v>214</v>
      </c>
      <c r="J264" s="158" t="s">
        <v>50</v>
      </c>
      <c r="K264" s="159"/>
      <c r="L264" s="153">
        <v>191.11</v>
      </c>
      <c r="M264" s="154">
        <f t="shared" si="38"/>
        <v>17.98</v>
      </c>
      <c r="N264" s="155" t="str">
        <f t="shared" si="39"/>
        <v/>
      </c>
      <c r="O264" s="156">
        <f t="shared" si="40"/>
        <v>5696.9890999999998</v>
      </c>
      <c r="P264" s="156" t="e">
        <f t="shared" si="41"/>
        <v>#VALUE!</v>
      </c>
      <c r="Q264" s="156" t="e">
        <f t="shared" si="42"/>
        <v>#VALUE!</v>
      </c>
      <c r="R264" s="157" t="str">
        <f t="shared" si="36"/>
        <v>B</v>
      </c>
      <c r="S264" s="157">
        <f t="shared" si="43"/>
        <v>17.98</v>
      </c>
      <c r="T264" s="157">
        <f t="shared" si="37"/>
        <v>29.81</v>
      </c>
      <c r="U264" s="157">
        <f>IF(M264&lt;&gt;0,IF(M264=SVS,0,IF(M264=SVSg,0,IF(M264=Stundenverrechnungssatz!G5233,0,IF(M264=Stundenverrechnungssatz!I5233,0,IF(M264=Stundenverrechnungssatz!K5233,0,IF(M264=Stundenverrechnungssatz!M5233,0,1)))))))</f>
        <v>0</v>
      </c>
      <c r="V264" s="20"/>
    </row>
    <row r="265" spans="1:22" s="38" customFormat="1" ht="15" customHeight="1" x14ac:dyDescent="0.2">
      <c r="A265" s="160">
        <v>260</v>
      </c>
      <c r="B265" s="161" t="s">
        <v>684</v>
      </c>
      <c r="C265" s="161" t="s">
        <v>802</v>
      </c>
      <c r="D265" s="161" t="s">
        <v>285</v>
      </c>
      <c r="E265" s="161" t="s">
        <v>822</v>
      </c>
      <c r="F265" s="161" t="s">
        <v>820</v>
      </c>
      <c r="G265" s="161" t="s">
        <v>810</v>
      </c>
      <c r="H265" s="162">
        <v>25.18</v>
      </c>
      <c r="I265" s="163" t="s">
        <v>214</v>
      </c>
      <c r="J265" s="158" t="s">
        <v>50</v>
      </c>
      <c r="K265" s="159"/>
      <c r="L265" s="153">
        <v>191.11</v>
      </c>
      <c r="M265" s="154">
        <f t="shared" si="38"/>
        <v>17.98</v>
      </c>
      <c r="N265" s="155" t="str">
        <f t="shared" si="39"/>
        <v/>
      </c>
      <c r="O265" s="156">
        <f t="shared" si="40"/>
        <v>4812.1498000000001</v>
      </c>
      <c r="P265" s="156" t="e">
        <f t="shared" si="41"/>
        <v>#VALUE!</v>
      </c>
      <c r="Q265" s="156" t="e">
        <f t="shared" si="42"/>
        <v>#VALUE!</v>
      </c>
      <c r="R265" s="157" t="str">
        <f t="shared" si="36"/>
        <v>B</v>
      </c>
      <c r="S265" s="157">
        <f t="shared" si="43"/>
        <v>17.98</v>
      </c>
      <c r="T265" s="157">
        <f t="shared" si="37"/>
        <v>25.18</v>
      </c>
      <c r="U265" s="157">
        <f>IF(M265&lt;&gt;0,IF(M265=SVS,0,IF(M265=SVSg,0,IF(M265=Stundenverrechnungssatz!G5234,0,IF(M265=Stundenverrechnungssatz!I5234,0,IF(M265=Stundenverrechnungssatz!K5234,0,IF(M265=Stundenverrechnungssatz!M5234,0,1)))))))</f>
        <v>0</v>
      </c>
      <c r="V265" s="20"/>
    </row>
    <row r="266" spans="1:22" s="38" customFormat="1" ht="15" customHeight="1" x14ac:dyDescent="0.2">
      <c r="A266" s="160">
        <v>261</v>
      </c>
      <c r="B266" s="161" t="s">
        <v>684</v>
      </c>
      <c r="C266" s="161" t="s">
        <v>802</v>
      </c>
      <c r="D266" s="161" t="s">
        <v>285</v>
      </c>
      <c r="E266" s="161" t="s">
        <v>823</v>
      </c>
      <c r="F266" s="161" t="s">
        <v>440</v>
      </c>
      <c r="G266" s="161" t="s">
        <v>333</v>
      </c>
      <c r="H266" s="162">
        <v>7.84</v>
      </c>
      <c r="I266" s="163"/>
      <c r="J266" s="158" t="s">
        <v>34</v>
      </c>
      <c r="K266" s="159"/>
      <c r="L266" s="153">
        <v>191.11</v>
      </c>
      <c r="M266" s="154">
        <f t="shared" si="38"/>
        <v>17.98</v>
      </c>
      <c r="N266" s="155" t="str">
        <f t="shared" si="39"/>
        <v/>
      </c>
      <c r="O266" s="156">
        <f t="shared" si="40"/>
        <v>1498.3024</v>
      </c>
      <c r="P266" s="156" t="e">
        <f t="shared" si="41"/>
        <v>#VALUE!</v>
      </c>
      <c r="Q266" s="156" t="e">
        <f t="shared" si="42"/>
        <v>#VALUE!</v>
      </c>
      <c r="R266" s="157" t="str">
        <f t="shared" si="36"/>
        <v>C</v>
      </c>
      <c r="S266" s="157">
        <f t="shared" si="43"/>
        <v>17.98</v>
      </c>
      <c r="T266" s="157">
        <f t="shared" si="37"/>
        <v>0</v>
      </c>
      <c r="U266" s="157">
        <f>IF(M266&lt;&gt;0,IF(M266=SVS,0,IF(M266=SVSg,0,IF(M266=Stundenverrechnungssatz!G5235,0,IF(M266=Stundenverrechnungssatz!I5235,0,IF(M266=Stundenverrechnungssatz!K5235,0,IF(M266=Stundenverrechnungssatz!M5235,0,1)))))))</f>
        <v>0</v>
      </c>
      <c r="V266" s="20"/>
    </row>
    <row r="267" spans="1:22" s="38" customFormat="1" ht="15" customHeight="1" x14ac:dyDescent="0.2">
      <c r="A267" s="160">
        <v>262</v>
      </c>
      <c r="B267" s="161" t="s">
        <v>684</v>
      </c>
      <c r="C267" s="161" t="s">
        <v>802</v>
      </c>
      <c r="D267" s="161" t="s">
        <v>285</v>
      </c>
      <c r="E267" s="161" t="s">
        <v>824</v>
      </c>
      <c r="F267" s="161" t="s">
        <v>446</v>
      </c>
      <c r="G267" s="161" t="s">
        <v>333</v>
      </c>
      <c r="H267" s="162">
        <v>3.67</v>
      </c>
      <c r="I267" s="163"/>
      <c r="J267" s="158" t="s">
        <v>34</v>
      </c>
      <c r="K267" s="159"/>
      <c r="L267" s="153">
        <v>191.11</v>
      </c>
      <c r="M267" s="154">
        <f t="shared" si="38"/>
        <v>17.98</v>
      </c>
      <c r="N267" s="155" t="str">
        <f t="shared" si="39"/>
        <v/>
      </c>
      <c r="O267" s="156">
        <f t="shared" si="40"/>
        <v>701.37369999999999</v>
      </c>
      <c r="P267" s="156" t="e">
        <f t="shared" si="41"/>
        <v>#VALUE!</v>
      </c>
      <c r="Q267" s="156" t="e">
        <f t="shared" si="42"/>
        <v>#VALUE!</v>
      </c>
      <c r="R267" s="157" t="str">
        <f t="shared" si="36"/>
        <v>C</v>
      </c>
      <c r="S267" s="157">
        <f t="shared" si="43"/>
        <v>17.98</v>
      </c>
      <c r="T267" s="157">
        <f t="shared" si="37"/>
        <v>0</v>
      </c>
      <c r="U267" s="157">
        <f>IF(M267&lt;&gt;0,IF(M267=SVS,0,IF(M267=SVSg,0,IF(M267=Stundenverrechnungssatz!G5236,0,IF(M267=Stundenverrechnungssatz!I5236,0,IF(M267=Stundenverrechnungssatz!K5236,0,IF(M267=Stundenverrechnungssatz!M5236,0,1)))))))</f>
        <v>0</v>
      </c>
      <c r="V267" s="20"/>
    </row>
    <row r="268" spans="1:22" s="38" customFormat="1" ht="15" customHeight="1" x14ac:dyDescent="0.2">
      <c r="A268" s="160">
        <v>263</v>
      </c>
      <c r="B268" s="161" t="s">
        <v>684</v>
      </c>
      <c r="C268" s="161" t="s">
        <v>802</v>
      </c>
      <c r="D268" s="161" t="s">
        <v>285</v>
      </c>
      <c r="E268" s="161" t="s">
        <v>825</v>
      </c>
      <c r="F268" s="161" t="s">
        <v>826</v>
      </c>
      <c r="G268" s="161" t="s">
        <v>333</v>
      </c>
      <c r="H268" s="162">
        <v>6.47</v>
      </c>
      <c r="I268" s="163"/>
      <c r="J268" s="158" t="s">
        <v>34</v>
      </c>
      <c r="K268" s="159"/>
      <c r="L268" s="153">
        <v>191.11</v>
      </c>
      <c r="M268" s="154">
        <f t="shared" si="38"/>
        <v>17.98</v>
      </c>
      <c r="N268" s="155" t="str">
        <f t="shared" si="39"/>
        <v/>
      </c>
      <c r="O268" s="156">
        <f t="shared" si="40"/>
        <v>1236.4817</v>
      </c>
      <c r="P268" s="156" t="e">
        <f t="shared" si="41"/>
        <v>#VALUE!</v>
      </c>
      <c r="Q268" s="156" t="e">
        <f t="shared" si="42"/>
        <v>#VALUE!</v>
      </c>
      <c r="R268" s="157" t="str">
        <f t="shared" si="36"/>
        <v>C</v>
      </c>
      <c r="S268" s="157">
        <f t="shared" si="43"/>
        <v>17.98</v>
      </c>
      <c r="T268" s="157">
        <f t="shared" si="37"/>
        <v>0</v>
      </c>
      <c r="U268" s="157">
        <f>IF(M268&lt;&gt;0,IF(M268=SVS,0,IF(M268=SVSg,0,IF(M268=Stundenverrechnungssatz!G5237,0,IF(M268=Stundenverrechnungssatz!I5237,0,IF(M268=Stundenverrechnungssatz!K5237,0,IF(M268=Stundenverrechnungssatz!M5237,0,1)))))))</f>
        <v>0</v>
      </c>
      <c r="V268" s="20"/>
    </row>
    <row r="269" spans="1:22" s="38" customFormat="1" ht="15" customHeight="1" x14ac:dyDescent="0.2">
      <c r="A269" s="160">
        <v>264</v>
      </c>
      <c r="B269" s="161" t="s">
        <v>684</v>
      </c>
      <c r="C269" s="161" t="s">
        <v>802</v>
      </c>
      <c r="D269" s="161" t="s">
        <v>285</v>
      </c>
      <c r="E269" s="161" t="s">
        <v>827</v>
      </c>
      <c r="F269" s="161" t="s">
        <v>447</v>
      </c>
      <c r="G269" s="161" t="s">
        <v>333</v>
      </c>
      <c r="H269" s="162">
        <v>4.58</v>
      </c>
      <c r="I269" s="163"/>
      <c r="J269" s="158" t="s">
        <v>34</v>
      </c>
      <c r="K269" s="159"/>
      <c r="L269" s="153">
        <v>191.11</v>
      </c>
      <c r="M269" s="154">
        <f t="shared" si="38"/>
        <v>17.98</v>
      </c>
      <c r="N269" s="155" t="str">
        <f t="shared" si="39"/>
        <v/>
      </c>
      <c r="O269" s="156">
        <f t="shared" si="40"/>
        <v>875.28380000000004</v>
      </c>
      <c r="P269" s="156" t="e">
        <f t="shared" si="41"/>
        <v>#VALUE!</v>
      </c>
      <c r="Q269" s="156" t="e">
        <f t="shared" si="42"/>
        <v>#VALUE!</v>
      </c>
      <c r="R269" s="157" t="str">
        <f t="shared" si="36"/>
        <v>C</v>
      </c>
      <c r="S269" s="157">
        <f t="shared" si="43"/>
        <v>17.98</v>
      </c>
      <c r="T269" s="157">
        <f t="shared" si="37"/>
        <v>0</v>
      </c>
      <c r="U269" s="157">
        <f>IF(M269&lt;&gt;0,IF(M269=SVS,0,IF(M269=SVSg,0,IF(M269=Stundenverrechnungssatz!G5238,0,IF(M269=Stundenverrechnungssatz!I5238,0,IF(M269=Stundenverrechnungssatz!K5238,0,IF(M269=Stundenverrechnungssatz!M5238,0,1)))))))</f>
        <v>0</v>
      </c>
      <c r="V269" s="20"/>
    </row>
    <row r="270" spans="1:22" s="38" customFormat="1" ht="15" customHeight="1" x14ac:dyDescent="0.2">
      <c r="A270" s="160">
        <v>265</v>
      </c>
      <c r="B270" s="161" t="s">
        <v>684</v>
      </c>
      <c r="C270" s="161" t="s">
        <v>802</v>
      </c>
      <c r="D270" s="161" t="s">
        <v>285</v>
      </c>
      <c r="E270" s="161" t="s">
        <v>828</v>
      </c>
      <c r="F270" s="161" t="s">
        <v>829</v>
      </c>
      <c r="G270" s="161" t="s">
        <v>333</v>
      </c>
      <c r="H270" s="162">
        <v>6.85</v>
      </c>
      <c r="I270" s="163"/>
      <c r="J270" s="158" t="s">
        <v>34</v>
      </c>
      <c r="K270" s="159"/>
      <c r="L270" s="153">
        <v>191.11</v>
      </c>
      <c r="M270" s="154">
        <f t="shared" si="38"/>
        <v>17.98</v>
      </c>
      <c r="N270" s="155" t="str">
        <f t="shared" si="39"/>
        <v/>
      </c>
      <c r="O270" s="156">
        <f t="shared" si="40"/>
        <v>1309.1034999999999</v>
      </c>
      <c r="P270" s="156" t="e">
        <f t="shared" si="41"/>
        <v>#VALUE!</v>
      </c>
      <c r="Q270" s="156" t="e">
        <f t="shared" si="42"/>
        <v>#VALUE!</v>
      </c>
      <c r="R270" s="157" t="str">
        <f t="shared" si="36"/>
        <v>C</v>
      </c>
      <c r="S270" s="157">
        <f t="shared" si="43"/>
        <v>17.98</v>
      </c>
      <c r="T270" s="157">
        <f t="shared" si="37"/>
        <v>0</v>
      </c>
      <c r="U270" s="157">
        <f>IF(M270&lt;&gt;0,IF(M270=SVS,0,IF(M270=SVSg,0,IF(M270=Stundenverrechnungssatz!G5239,0,IF(M270=Stundenverrechnungssatz!I5239,0,IF(M270=Stundenverrechnungssatz!K5239,0,IF(M270=Stundenverrechnungssatz!M5239,0,1)))))))</f>
        <v>0</v>
      </c>
      <c r="V270" s="20"/>
    </row>
    <row r="271" spans="1:22" s="38" customFormat="1" ht="15" customHeight="1" x14ac:dyDescent="0.2">
      <c r="A271" s="160">
        <v>266</v>
      </c>
      <c r="B271" s="161" t="s">
        <v>684</v>
      </c>
      <c r="C271" s="161" t="s">
        <v>802</v>
      </c>
      <c r="D271" s="161" t="s">
        <v>285</v>
      </c>
      <c r="E271" s="161" t="s">
        <v>830</v>
      </c>
      <c r="F271" s="161" t="s">
        <v>427</v>
      </c>
      <c r="G271" s="161" t="s">
        <v>810</v>
      </c>
      <c r="H271" s="162">
        <v>29.92</v>
      </c>
      <c r="I271" s="163"/>
      <c r="J271" s="158" t="s">
        <v>64</v>
      </c>
      <c r="K271" s="159"/>
      <c r="L271" s="153">
        <v>9</v>
      </c>
      <c r="M271" s="154">
        <f t="shared" si="38"/>
        <v>17.98</v>
      </c>
      <c r="N271" s="155" t="str">
        <f t="shared" si="39"/>
        <v/>
      </c>
      <c r="O271" s="156">
        <f t="shared" si="40"/>
        <v>269.28000000000003</v>
      </c>
      <c r="P271" s="156" t="e">
        <f t="shared" si="41"/>
        <v>#VALUE!</v>
      </c>
      <c r="Q271" s="156" t="e">
        <f t="shared" si="42"/>
        <v>#VALUE!</v>
      </c>
      <c r="R271" s="157" t="str">
        <f t="shared" si="36"/>
        <v>T</v>
      </c>
      <c r="S271" s="157">
        <f t="shared" si="43"/>
        <v>17.98</v>
      </c>
      <c r="T271" s="157">
        <f t="shared" si="37"/>
        <v>0</v>
      </c>
      <c r="U271" s="157">
        <f>IF(M271&lt;&gt;0,IF(M271=SVS,0,IF(M271=SVSg,0,IF(M271=Stundenverrechnungssatz!G5240,0,IF(M271=Stundenverrechnungssatz!I5240,0,IF(M271=Stundenverrechnungssatz!K5240,0,IF(M271=Stundenverrechnungssatz!M5240,0,1)))))))</f>
        <v>0</v>
      </c>
      <c r="V271" s="20"/>
    </row>
    <row r="272" spans="1:22" s="38" customFormat="1" ht="15" customHeight="1" x14ac:dyDescent="0.2">
      <c r="A272" s="160">
        <v>267</v>
      </c>
      <c r="B272" s="161" t="s">
        <v>684</v>
      </c>
      <c r="C272" s="161" t="s">
        <v>802</v>
      </c>
      <c r="D272" s="161" t="s">
        <v>285</v>
      </c>
      <c r="E272" s="161" t="s">
        <v>831</v>
      </c>
      <c r="F272" s="161" t="s">
        <v>229</v>
      </c>
      <c r="G272" s="161" t="s">
        <v>810</v>
      </c>
      <c r="H272" s="162">
        <v>64.48</v>
      </c>
      <c r="I272" s="163" t="s">
        <v>214</v>
      </c>
      <c r="J272" s="158" t="s">
        <v>32</v>
      </c>
      <c r="K272" s="159"/>
      <c r="L272" s="153">
        <v>96.05</v>
      </c>
      <c r="M272" s="154">
        <f t="shared" si="38"/>
        <v>17.98</v>
      </c>
      <c r="N272" s="155" t="str">
        <f t="shared" si="39"/>
        <v/>
      </c>
      <c r="O272" s="156">
        <f t="shared" si="40"/>
        <v>6193.3040000000001</v>
      </c>
      <c r="P272" s="156" t="e">
        <f t="shared" si="41"/>
        <v>#VALUE!</v>
      </c>
      <c r="Q272" s="156" t="e">
        <f t="shared" si="42"/>
        <v>#VALUE!</v>
      </c>
      <c r="R272" s="157" t="str">
        <f t="shared" si="36"/>
        <v>B</v>
      </c>
      <c r="S272" s="157">
        <f t="shared" si="43"/>
        <v>17.98</v>
      </c>
      <c r="T272" s="157">
        <f t="shared" si="37"/>
        <v>64.48</v>
      </c>
      <c r="U272" s="157">
        <f>IF(M272&lt;&gt;0,IF(M272=SVS,0,IF(M272=SVSg,0,IF(M272=Stundenverrechnungssatz!G5241,0,IF(M272=Stundenverrechnungssatz!I5241,0,IF(M272=Stundenverrechnungssatz!K5241,0,IF(M272=Stundenverrechnungssatz!M5241,0,1)))))))</f>
        <v>0</v>
      </c>
      <c r="V272" s="20"/>
    </row>
    <row r="273" spans="1:22" s="38" customFormat="1" ht="15" customHeight="1" x14ac:dyDescent="0.2">
      <c r="A273" s="160">
        <v>268</v>
      </c>
      <c r="B273" s="161" t="s">
        <v>684</v>
      </c>
      <c r="C273" s="161" t="s">
        <v>802</v>
      </c>
      <c r="D273" s="161" t="s">
        <v>285</v>
      </c>
      <c r="E273" s="161" t="s">
        <v>832</v>
      </c>
      <c r="F273" s="161" t="s">
        <v>229</v>
      </c>
      <c r="G273" s="161" t="s">
        <v>810</v>
      </c>
      <c r="H273" s="162">
        <v>64.430000000000007</v>
      </c>
      <c r="I273" s="163" t="s">
        <v>214</v>
      </c>
      <c r="J273" s="158" t="s">
        <v>32</v>
      </c>
      <c r="K273" s="159"/>
      <c r="L273" s="153">
        <v>96.05</v>
      </c>
      <c r="M273" s="154">
        <f t="shared" si="38"/>
        <v>17.98</v>
      </c>
      <c r="N273" s="155" t="str">
        <f t="shared" si="39"/>
        <v/>
      </c>
      <c r="O273" s="156">
        <f t="shared" si="40"/>
        <v>6188.5015000000003</v>
      </c>
      <c r="P273" s="156" t="e">
        <f t="shared" si="41"/>
        <v>#VALUE!</v>
      </c>
      <c r="Q273" s="156" t="e">
        <f t="shared" si="42"/>
        <v>#VALUE!</v>
      </c>
      <c r="R273" s="157" t="str">
        <f t="shared" si="36"/>
        <v>B</v>
      </c>
      <c r="S273" s="157">
        <f t="shared" si="43"/>
        <v>17.98</v>
      </c>
      <c r="T273" s="157">
        <f t="shared" si="37"/>
        <v>64.430000000000007</v>
      </c>
      <c r="U273" s="157">
        <f>IF(M273&lt;&gt;0,IF(M273=SVS,0,IF(M273=SVSg,0,IF(M273=Stundenverrechnungssatz!G5242,0,IF(M273=Stundenverrechnungssatz!I5242,0,IF(M273=Stundenverrechnungssatz!K5242,0,IF(M273=Stundenverrechnungssatz!M5242,0,1)))))))</f>
        <v>0</v>
      </c>
      <c r="V273" s="20"/>
    </row>
    <row r="274" spans="1:22" s="38" customFormat="1" ht="15" customHeight="1" x14ac:dyDescent="0.2">
      <c r="A274" s="160">
        <v>269</v>
      </c>
      <c r="B274" s="161" t="s">
        <v>684</v>
      </c>
      <c r="C274" s="161" t="s">
        <v>802</v>
      </c>
      <c r="D274" s="161" t="s">
        <v>285</v>
      </c>
      <c r="E274" s="161" t="s">
        <v>833</v>
      </c>
      <c r="F274" s="161" t="s">
        <v>212</v>
      </c>
      <c r="G274" s="161" t="s">
        <v>810</v>
      </c>
      <c r="H274" s="162">
        <v>112.32</v>
      </c>
      <c r="I274" s="163" t="s">
        <v>214</v>
      </c>
      <c r="J274" s="158" t="s">
        <v>36</v>
      </c>
      <c r="K274" s="159"/>
      <c r="L274" s="153">
        <v>191.11</v>
      </c>
      <c r="M274" s="154">
        <f t="shared" si="38"/>
        <v>17.98</v>
      </c>
      <c r="N274" s="155" t="str">
        <f t="shared" si="39"/>
        <v/>
      </c>
      <c r="O274" s="156">
        <f t="shared" si="40"/>
        <v>21465.475200000001</v>
      </c>
      <c r="P274" s="156" t="e">
        <f t="shared" si="41"/>
        <v>#VALUE!</v>
      </c>
      <c r="Q274" s="156" t="e">
        <f t="shared" si="42"/>
        <v>#VALUE!</v>
      </c>
      <c r="R274" s="157" t="str">
        <f t="shared" si="36"/>
        <v>F</v>
      </c>
      <c r="S274" s="157">
        <f t="shared" si="43"/>
        <v>17.98</v>
      </c>
      <c r="T274" s="157">
        <f t="shared" si="37"/>
        <v>112.32</v>
      </c>
      <c r="U274" s="157">
        <f>IF(M274&lt;&gt;0,IF(M274=SVS,0,IF(M274=SVSg,0,IF(M274=Stundenverrechnungssatz!G5243,0,IF(M274=Stundenverrechnungssatz!I5243,0,IF(M274=Stundenverrechnungssatz!K5243,0,IF(M274=Stundenverrechnungssatz!M5243,0,1)))))))</f>
        <v>0</v>
      </c>
      <c r="V274" s="20"/>
    </row>
    <row r="275" spans="1:22" s="38" customFormat="1" ht="15" customHeight="1" x14ac:dyDescent="0.2">
      <c r="A275" s="160">
        <v>270</v>
      </c>
      <c r="B275" s="161" t="s">
        <v>684</v>
      </c>
      <c r="C275" s="161" t="s">
        <v>802</v>
      </c>
      <c r="D275" s="161" t="s">
        <v>285</v>
      </c>
      <c r="E275" s="161" t="s">
        <v>834</v>
      </c>
      <c r="F275" s="161" t="s">
        <v>303</v>
      </c>
      <c r="G275" s="161" t="s">
        <v>565</v>
      </c>
      <c r="H275" s="162">
        <v>35.049999999999997</v>
      </c>
      <c r="I275" s="163"/>
      <c r="J275" s="158" t="s">
        <v>36</v>
      </c>
      <c r="K275" s="159"/>
      <c r="L275" s="153">
        <v>191.11</v>
      </c>
      <c r="M275" s="154">
        <f t="shared" si="38"/>
        <v>17.98</v>
      </c>
      <c r="N275" s="155" t="str">
        <f t="shared" si="39"/>
        <v/>
      </c>
      <c r="O275" s="156">
        <f t="shared" si="40"/>
        <v>6698.4054999999998</v>
      </c>
      <c r="P275" s="156" t="e">
        <f t="shared" si="41"/>
        <v>#VALUE!</v>
      </c>
      <c r="Q275" s="156" t="e">
        <f t="shared" si="42"/>
        <v>#VALUE!</v>
      </c>
      <c r="R275" s="157" t="str">
        <f t="shared" si="36"/>
        <v>F</v>
      </c>
      <c r="S275" s="157">
        <f t="shared" si="43"/>
        <v>17.98</v>
      </c>
      <c r="T275" s="157">
        <f t="shared" si="37"/>
        <v>0</v>
      </c>
      <c r="U275" s="157">
        <f>IF(M275&lt;&gt;0,IF(M275=SVS,0,IF(M275=SVSg,0,IF(M275=Stundenverrechnungssatz!G5244,0,IF(M275=Stundenverrechnungssatz!I5244,0,IF(M275=Stundenverrechnungssatz!K5244,0,IF(M275=Stundenverrechnungssatz!M5244,0,1)))))))</f>
        <v>0</v>
      </c>
      <c r="V275" s="20"/>
    </row>
    <row r="276" spans="1:22" s="38" customFormat="1" ht="15" customHeight="1" x14ac:dyDescent="0.2">
      <c r="A276" s="160">
        <v>271</v>
      </c>
      <c r="B276" s="161" t="s">
        <v>684</v>
      </c>
      <c r="C276" s="161" t="s">
        <v>802</v>
      </c>
      <c r="D276" s="161" t="s">
        <v>285</v>
      </c>
      <c r="E276" s="161" t="s">
        <v>835</v>
      </c>
      <c r="F276" s="161" t="s">
        <v>231</v>
      </c>
      <c r="G276" s="161" t="s">
        <v>565</v>
      </c>
      <c r="H276" s="162">
        <v>13.23</v>
      </c>
      <c r="I276" s="163"/>
      <c r="J276" s="158" t="s">
        <v>52</v>
      </c>
      <c r="K276" s="159"/>
      <c r="L276" s="153">
        <v>191.11</v>
      </c>
      <c r="M276" s="154">
        <f t="shared" si="38"/>
        <v>17.98</v>
      </c>
      <c r="N276" s="155" t="str">
        <f t="shared" si="39"/>
        <v/>
      </c>
      <c r="O276" s="156">
        <f t="shared" si="40"/>
        <v>2528.3853000000004</v>
      </c>
      <c r="P276" s="156" t="e">
        <f t="shared" si="41"/>
        <v>#VALUE!</v>
      </c>
      <c r="Q276" s="156" t="e">
        <f t="shared" si="42"/>
        <v>#VALUE!</v>
      </c>
      <c r="R276" s="157" t="str">
        <f t="shared" si="36"/>
        <v>E</v>
      </c>
      <c r="S276" s="157">
        <f t="shared" si="43"/>
        <v>17.98</v>
      </c>
      <c r="T276" s="157">
        <f t="shared" si="37"/>
        <v>0</v>
      </c>
      <c r="U276" s="157">
        <f>IF(M276&lt;&gt;0,IF(M276=SVS,0,IF(M276=SVSg,0,IF(M276=Stundenverrechnungssatz!G5245,0,IF(M276=Stundenverrechnungssatz!I5245,0,IF(M276=Stundenverrechnungssatz!K5245,0,IF(M276=Stundenverrechnungssatz!M5245,0,1)))))))</f>
        <v>0</v>
      </c>
      <c r="V276" s="20"/>
    </row>
    <row r="277" spans="1:22" s="38" customFormat="1" ht="15" customHeight="1" x14ac:dyDescent="0.2">
      <c r="A277" s="160">
        <v>272</v>
      </c>
      <c r="B277" s="161" t="s">
        <v>684</v>
      </c>
      <c r="C277" s="161" t="s">
        <v>802</v>
      </c>
      <c r="D277" s="161" t="s">
        <v>210</v>
      </c>
      <c r="E277" s="161" t="s">
        <v>499</v>
      </c>
      <c r="F277" s="161" t="s">
        <v>231</v>
      </c>
      <c r="G277" s="161" t="s">
        <v>219</v>
      </c>
      <c r="H277" s="162">
        <v>12.04</v>
      </c>
      <c r="I277" s="163"/>
      <c r="J277" s="158" t="s">
        <v>52</v>
      </c>
      <c r="K277" s="159"/>
      <c r="L277" s="153">
        <v>191.11</v>
      </c>
      <c r="M277" s="154">
        <f t="shared" si="38"/>
        <v>17.98</v>
      </c>
      <c r="N277" s="155" t="str">
        <f t="shared" si="39"/>
        <v/>
      </c>
      <c r="O277" s="156">
        <f t="shared" si="40"/>
        <v>2300.9643999999998</v>
      </c>
      <c r="P277" s="156" t="e">
        <f t="shared" si="41"/>
        <v>#VALUE!</v>
      </c>
      <c r="Q277" s="156" t="e">
        <f t="shared" si="42"/>
        <v>#VALUE!</v>
      </c>
      <c r="R277" s="157" t="str">
        <f t="shared" si="36"/>
        <v>E</v>
      </c>
      <c r="S277" s="157">
        <f t="shared" si="43"/>
        <v>17.98</v>
      </c>
      <c r="T277" s="157">
        <f t="shared" si="37"/>
        <v>0</v>
      </c>
      <c r="U277" s="157">
        <f>IF(M277&lt;&gt;0,IF(M277=SVS,0,IF(M277=SVSg,0,IF(M277=Stundenverrechnungssatz!G5246,0,IF(M277=Stundenverrechnungssatz!I5246,0,IF(M277=Stundenverrechnungssatz!K5246,0,IF(M277=Stundenverrechnungssatz!M5246,0,1)))))))</f>
        <v>0</v>
      </c>
      <c r="V277" s="20"/>
    </row>
    <row r="278" spans="1:22" s="38" customFormat="1" ht="15" customHeight="1" x14ac:dyDescent="0.2">
      <c r="A278" s="160">
        <v>273</v>
      </c>
      <c r="B278" s="161" t="s">
        <v>684</v>
      </c>
      <c r="C278" s="161" t="s">
        <v>802</v>
      </c>
      <c r="D278" s="161" t="s">
        <v>210</v>
      </c>
      <c r="E278" s="161" t="s">
        <v>836</v>
      </c>
      <c r="F278" s="161" t="s">
        <v>229</v>
      </c>
      <c r="G278" s="161" t="s">
        <v>810</v>
      </c>
      <c r="H278" s="162">
        <v>69.02</v>
      </c>
      <c r="I278" s="163" t="s">
        <v>214</v>
      </c>
      <c r="J278" s="158" t="s">
        <v>32</v>
      </c>
      <c r="K278" s="159"/>
      <c r="L278" s="153">
        <v>96.05</v>
      </c>
      <c r="M278" s="154">
        <f t="shared" si="38"/>
        <v>17.98</v>
      </c>
      <c r="N278" s="155" t="str">
        <f t="shared" si="39"/>
        <v/>
      </c>
      <c r="O278" s="156">
        <f t="shared" si="40"/>
        <v>6629.3709999999992</v>
      </c>
      <c r="P278" s="156" t="e">
        <f t="shared" si="41"/>
        <v>#VALUE!</v>
      </c>
      <c r="Q278" s="156" t="e">
        <f t="shared" si="42"/>
        <v>#VALUE!</v>
      </c>
      <c r="R278" s="157" t="str">
        <f t="shared" si="36"/>
        <v>B</v>
      </c>
      <c r="S278" s="157">
        <f t="shared" si="43"/>
        <v>17.98</v>
      </c>
      <c r="T278" s="157">
        <f t="shared" si="37"/>
        <v>69.02</v>
      </c>
      <c r="U278" s="157">
        <f>IF(M278&lt;&gt;0,IF(M278=SVS,0,IF(M278=SVSg,0,IF(M278=Stundenverrechnungssatz!G5247,0,IF(M278=Stundenverrechnungssatz!I5247,0,IF(M278=Stundenverrechnungssatz!K5247,0,IF(M278=Stundenverrechnungssatz!M5247,0,1)))))))</f>
        <v>0</v>
      </c>
      <c r="V278" s="20"/>
    </row>
    <row r="279" spans="1:22" s="38" customFormat="1" ht="15" customHeight="1" x14ac:dyDescent="0.2">
      <c r="A279" s="160">
        <v>274</v>
      </c>
      <c r="B279" s="161" t="s">
        <v>684</v>
      </c>
      <c r="C279" s="161" t="s">
        <v>802</v>
      </c>
      <c r="D279" s="161" t="s">
        <v>210</v>
      </c>
      <c r="E279" s="161" t="s">
        <v>837</v>
      </c>
      <c r="F279" s="161" t="s">
        <v>229</v>
      </c>
      <c r="G279" s="161" t="s">
        <v>810</v>
      </c>
      <c r="H279" s="162">
        <v>69.86</v>
      </c>
      <c r="I279" s="163" t="s">
        <v>214</v>
      </c>
      <c r="J279" s="158" t="s">
        <v>32</v>
      </c>
      <c r="K279" s="159"/>
      <c r="L279" s="153">
        <v>96.05</v>
      </c>
      <c r="M279" s="154">
        <f t="shared" si="38"/>
        <v>17.98</v>
      </c>
      <c r="N279" s="155" t="str">
        <f t="shared" si="39"/>
        <v/>
      </c>
      <c r="O279" s="156">
        <f t="shared" si="40"/>
        <v>6710.0529999999999</v>
      </c>
      <c r="P279" s="156" t="e">
        <f t="shared" si="41"/>
        <v>#VALUE!</v>
      </c>
      <c r="Q279" s="156" t="e">
        <f t="shared" si="42"/>
        <v>#VALUE!</v>
      </c>
      <c r="R279" s="157" t="str">
        <f t="shared" si="36"/>
        <v>B</v>
      </c>
      <c r="S279" s="157">
        <f t="shared" si="43"/>
        <v>17.98</v>
      </c>
      <c r="T279" s="157">
        <f t="shared" si="37"/>
        <v>69.86</v>
      </c>
      <c r="U279" s="157">
        <f>IF(M279&lt;&gt;0,IF(M279=SVS,0,IF(M279=SVSg,0,IF(M279=Stundenverrechnungssatz!G5248,0,IF(M279=Stundenverrechnungssatz!I5248,0,IF(M279=Stundenverrechnungssatz!K5248,0,IF(M279=Stundenverrechnungssatz!M5248,0,1)))))))</f>
        <v>0</v>
      </c>
      <c r="V279" s="20"/>
    </row>
    <row r="280" spans="1:22" s="38" customFormat="1" ht="15" customHeight="1" x14ac:dyDescent="0.2">
      <c r="A280" s="160">
        <v>275</v>
      </c>
      <c r="B280" s="161" t="s">
        <v>684</v>
      </c>
      <c r="C280" s="161" t="s">
        <v>802</v>
      </c>
      <c r="D280" s="161" t="s">
        <v>210</v>
      </c>
      <c r="E280" s="161" t="s">
        <v>838</v>
      </c>
      <c r="F280" s="161" t="s">
        <v>229</v>
      </c>
      <c r="G280" s="161" t="s">
        <v>810</v>
      </c>
      <c r="H280" s="162">
        <v>73.33</v>
      </c>
      <c r="I280" s="163" t="s">
        <v>214</v>
      </c>
      <c r="J280" s="158" t="s">
        <v>32</v>
      </c>
      <c r="K280" s="159"/>
      <c r="L280" s="153">
        <v>96.05</v>
      </c>
      <c r="M280" s="154">
        <f t="shared" si="38"/>
        <v>17.98</v>
      </c>
      <c r="N280" s="155" t="str">
        <f t="shared" si="39"/>
        <v/>
      </c>
      <c r="O280" s="156">
        <f t="shared" si="40"/>
        <v>7043.3464999999997</v>
      </c>
      <c r="P280" s="156" t="e">
        <f t="shared" si="41"/>
        <v>#VALUE!</v>
      </c>
      <c r="Q280" s="156" t="e">
        <f t="shared" si="42"/>
        <v>#VALUE!</v>
      </c>
      <c r="R280" s="157" t="str">
        <f t="shared" si="36"/>
        <v>B</v>
      </c>
      <c r="S280" s="157">
        <f t="shared" si="43"/>
        <v>17.98</v>
      </c>
      <c r="T280" s="157">
        <f t="shared" si="37"/>
        <v>73.33</v>
      </c>
      <c r="U280" s="157">
        <f>IF(M280&lt;&gt;0,IF(M280=SVS,0,IF(M280=SVSg,0,IF(M280=Stundenverrechnungssatz!G5249,0,IF(M280=Stundenverrechnungssatz!I5249,0,IF(M280=Stundenverrechnungssatz!K5249,0,IF(M280=Stundenverrechnungssatz!M5249,0,1)))))))</f>
        <v>0</v>
      </c>
      <c r="V280" s="20"/>
    </row>
    <row r="281" spans="1:22" s="38" customFormat="1" ht="15" customHeight="1" x14ac:dyDescent="0.2">
      <c r="A281" s="160">
        <v>276</v>
      </c>
      <c r="B281" s="161" t="s">
        <v>684</v>
      </c>
      <c r="C281" s="161" t="s">
        <v>802</v>
      </c>
      <c r="D281" s="161" t="s">
        <v>210</v>
      </c>
      <c r="E281" s="161" t="s">
        <v>839</v>
      </c>
      <c r="F281" s="161" t="s">
        <v>229</v>
      </c>
      <c r="G281" s="161" t="s">
        <v>810</v>
      </c>
      <c r="H281" s="162">
        <v>74.489999999999995</v>
      </c>
      <c r="I281" s="163" t="s">
        <v>214</v>
      </c>
      <c r="J281" s="158" t="s">
        <v>32</v>
      </c>
      <c r="K281" s="159"/>
      <c r="L281" s="153">
        <v>96.05</v>
      </c>
      <c r="M281" s="154">
        <f t="shared" si="38"/>
        <v>17.98</v>
      </c>
      <c r="N281" s="155" t="str">
        <f t="shared" si="39"/>
        <v/>
      </c>
      <c r="O281" s="156">
        <f t="shared" si="40"/>
        <v>7154.7644999999993</v>
      </c>
      <c r="P281" s="156" t="e">
        <f t="shared" si="41"/>
        <v>#VALUE!</v>
      </c>
      <c r="Q281" s="156" t="e">
        <f t="shared" si="42"/>
        <v>#VALUE!</v>
      </c>
      <c r="R281" s="157" t="str">
        <f t="shared" si="36"/>
        <v>B</v>
      </c>
      <c r="S281" s="157">
        <f t="shared" si="43"/>
        <v>17.98</v>
      </c>
      <c r="T281" s="157">
        <f t="shared" si="37"/>
        <v>74.489999999999995</v>
      </c>
      <c r="U281" s="157">
        <f>IF(M281&lt;&gt;0,IF(M281=SVS,0,IF(M281=SVSg,0,IF(M281=Stundenverrechnungssatz!G5250,0,IF(M281=Stundenverrechnungssatz!I5250,0,IF(M281=Stundenverrechnungssatz!K5250,0,IF(M281=Stundenverrechnungssatz!M5250,0,1)))))))</f>
        <v>0</v>
      </c>
      <c r="V281" s="20"/>
    </row>
    <row r="282" spans="1:22" s="38" customFormat="1" ht="15" customHeight="1" x14ac:dyDescent="0.2">
      <c r="A282" s="160">
        <v>277</v>
      </c>
      <c r="B282" s="161" t="s">
        <v>684</v>
      </c>
      <c r="C282" s="161" t="s">
        <v>802</v>
      </c>
      <c r="D282" s="161" t="s">
        <v>210</v>
      </c>
      <c r="E282" s="161" t="s">
        <v>840</v>
      </c>
      <c r="F282" s="161" t="s">
        <v>229</v>
      </c>
      <c r="G282" s="161" t="s">
        <v>810</v>
      </c>
      <c r="H282" s="162">
        <v>74.06</v>
      </c>
      <c r="I282" s="163" t="s">
        <v>214</v>
      </c>
      <c r="J282" s="158" t="s">
        <v>32</v>
      </c>
      <c r="K282" s="159"/>
      <c r="L282" s="153">
        <v>96.05</v>
      </c>
      <c r="M282" s="154">
        <f t="shared" si="38"/>
        <v>17.98</v>
      </c>
      <c r="N282" s="155" t="str">
        <f t="shared" si="39"/>
        <v/>
      </c>
      <c r="O282" s="156">
        <f t="shared" si="40"/>
        <v>7113.4629999999997</v>
      </c>
      <c r="P282" s="156" t="e">
        <f t="shared" si="41"/>
        <v>#VALUE!</v>
      </c>
      <c r="Q282" s="156" t="e">
        <f t="shared" si="42"/>
        <v>#VALUE!</v>
      </c>
      <c r="R282" s="157" t="str">
        <f t="shared" si="36"/>
        <v>B</v>
      </c>
      <c r="S282" s="157">
        <f t="shared" si="43"/>
        <v>17.98</v>
      </c>
      <c r="T282" s="157">
        <f t="shared" si="37"/>
        <v>74.06</v>
      </c>
      <c r="U282" s="157">
        <f>IF(M282&lt;&gt;0,IF(M282=SVS,0,IF(M282=SVSg,0,IF(M282=Stundenverrechnungssatz!G5251,0,IF(M282=Stundenverrechnungssatz!I5251,0,IF(M282=Stundenverrechnungssatz!K5251,0,IF(M282=Stundenverrechnungssatz!M5251,0,1)))))))</f>
        <v>0</v>
      </c>
      <c r="V282" s="20"/>
    </row>
    <row r="283" spans="1:22" s="38" customFormat="1" ht="15" customHeight="1" x14ac:dyDescent="0.2">
      <c r="A283" s="160">
        <v>278</v>
      </c>
      <c r="B283" s="161" t="s">
        <v>684</v>
      </c>
      <c r="C283" s="161" t="s">
        <v>802</v>
      </c>
      <c r="D283" s="161" t="s">
        <v>210</v>
      </c>
      <c r="E283" s="161" t="s">
        <v>841</v>
      </c>
      <c r="F283" s="161" t="s">
        <v>258</v>
      </c>
      <c r="G283" s="161" t="s">
        <v>333</v>
      </c>
      <c r="H283" s="162">
        <v>7.13</v>
      </c>
      <c r="I283" s="163"/>
      <c r="J283" s="158" t="s">
        <v>34</v>
      </c>
      <c r="K283" s="159"/>
      <c r="L283" s="153">
        <v>191.11</v>
      </c>
      <c r="M283" s="154">
        <f t="shared" si="38"/>
        <v>17.98</v>
      </c>
      <c r="N283" s="155" t="str">
        <f t="shared" si="39"/>
        <v/>
      </c>
      <c r="O283" s="156">
        <f t="shared" si="40"/>
        <v>1362.6143000000002</v>
      </c>
      <c r="P283" s="156" t="e">
        <f t="shared" si="41"/>
        <v>#VALUE!</v>
      </c>
      <c r="Q283" s="156" t="e">
        <f t="shared" si="42"/>
        <v>#VALUE!</v>
      </c>
      <c r="R283" s="157" t="str">
        <f t="shared" si="36"/>
        <v>C</v>
      </c>
      <c r="S283" s="157">
        <f t="shared" si="43"/>
        <v>17.98</v>
      </c>
      <c r="T283" s="157">
        <f t="shared" si="37"/>
        <v>0</v>
      </c>
      <c r="U283" s="157">
        <f>IF(M283&lt;&gt;0,IF(M283=SVS,0,IF(M283=SVSg,0,IF(M283=Stundenverrechnungssatz!G5252,0,IF(M283=Stundenverrechnungssatz!I5252,0,IF(M283=Stundenverrechnungssatz!K5252,0,IF(M283=Stundenverrechnungssatz!M5252,0,1)))))))</f>
        <v>0</v>
      </c>
      <c r="V283" s="20"/>
    </row>
    <row r="284" spans="1:22" s="38" customFormat="1" ht="15" customHeight="1" x14ac:dyDescent="0.2">
      <c r="A284" s="160">
        <v>279</v>
      </c>
      <c r="B284" s="161" t="s">
        <v>684</v>
      </c>
      <c r="C284" s="161" t="s">
        <v>802</v>
      </c>
      <c r="D284" s="161" t="s">
        <v>210</v>
      </c>
      <c r="E284" s="161" t="s">
        <v>842</v>
      </c>
      <c r="F284" s="161" t="s">
        <v>218</v>
      </c>
      <c r="G284" s="161" t="s">
        <v>333</v>
      </c>
      <c r="H284" s="162">
        <v>7.24</v>
      </c>
      <c r="I284" s="163"/>
      <c r="J284" s="158" t="s">
        <v>34</v>
      </c>
      <c r="K284" s="159"/>
      <c r="L284" s="153">
        <v>191.11</v>
      </c>
      <c r="M284" s="154">
        <f t="shared" si="38"/>
        <v>17.98</v>
      </c>
      <c r="N284" s="155" t="str">
        <f t="shared" si="39"/>
        <v/>
      </c>
      <c r="O284" s="156">
        <f t="shared" si="40"/>
        <v>1383.6364000000001</v>
      </c>
      <c r="P284" s="156" t="e">
        <f t="shared" si="41"/>
        <v>#VALUE!</v>
      </c>
      <c r="Q284" s="156" t="e">
        <f t="shared" si="42"/>
        <v>#VALUE!</v>
      </c>
      <c r="R284" s="157" t="str">
        <f t="shared" si="36"/>
        <v>C</v>
      </c>
      <c r="S284" s="157">
        <f t="shared" si="43"/>
        <v>17.98</v>
      </c>
      <c r="T284" s="157">
        <f t="shared" si="37"/>
        <v>0</v>
      </c>
      <c r="U284" s="157">
        <f>IF(M284&lt;&gt;0,IF(M284=SVS,0,IF(M284=SVSg,0,IF(M284=Stundenverrechnungssatz!G5253,0,IF(M284=Stundenverrechnungssatz!I5253,0,IF(M284=Stundenverrechnungssatz!K5253,0,IF(M284=Stundenverrechnungssatz!M5253,0,1)))))))</f>
        <v>0</v>
      </c>
      <c r="V284" s="20"/>
    </row>
    <row r="285" spans="1:22" s="38" customFormat="1" ht="15" customHeight="1" x14ac:dyDescent="0.2">
      <c r="A285" s="160">
        <v>280</v>
      </c>
      <c r="B285" s="161" t="s">
        <v>684</v>
      </c>
      <c r="C285" s="161" t="s">
        <v>802</v>
      </c>
      <c r="D285" s="161" t="s">
        <v>210</v>
      </c>
      <c r="E285" s="161" t="s">
        <v>843</v>
      </c>
      <c r="F285" s="161" t="s">
        <v>580</v>
      </c>
      <c r="G285" s="161" t="s">
        <v>333</v>
      </c>
      <c r="H285" s="162">
        <v>7.06</v>
      </c>
      <c r="I285" s="163"/>
      <c r="J285" s="158" t="s">
        <v>64</v>
      </c>
      <c r="K285" s="159"/>
      <c r="L285" s="153">
        <v>9</v>
      </c>
      <c r="M285" s="154">
        <f t="shared" si="38"/>
        <v>17.98</v>
      </c>
      <c r="N285" s="155" t="str">
        <f t="shared" si="39"/>
        <v/>
      </c>
      <c r="O285" s="156">
        <f t="shared" si="40"/>
        <v>63.54</v>
      </c>
      <c r="P285" s="156" t="e">
        <f t="shared" si="41"/>
        <v>#VALUE!</v>
      </c>
      <c r="Q285" s="156" t="e">
        <f t="shared" si="42"/>
        <v>#VALUE!</v>
      </c>
      <c r="R285" s="157" t="str">
        <f t="shared" si="36"/>
        <v>T</v>
      </c>
      <c r="S285" s="157">
        <f t="shared" si="43"/>
        <v>17.98</v>
      </c>
      <c r="T285" s="157">
        <f t="shared" si="37"/>
        <v>0</v>
      </c>
      <c r="U285" s="157">
        <f>IF(M285&lt;&gt;0,IF(M285=SVS,0,IF(M285=SVSg,0,IF(M285=Stundenverrechnungssatz!G5254,0,IF(M285=Stundenverrechnungssatz!I5254,0,IF(M285=Stundenverrechnungssatz!K5254,0,IF(M285=Stundenverrechnungssatz!M5254,0,1)))))))</f>
        <v>0</v>
      </c>
      <c r="V285" s="20"/>
    </row>
    <row r="286" spans="1:22" s="38" customFormat="1" ht="15" customHeight="1" x14ac:dyDescent="0.2">
      <c r="A286" s="160">
        <v>281</v>
      </c>
      <c r="B286" s="161" t="s">
        <v>684</v>
      </c>
      <c r="C286" s="161" t="s">
        <v>802</v>
      </c>
      <c r="D286" s="161" t="s">
        <v>210</v>
      </c>
      <c r="E286" s="161" t="s">
        <v>844</v>
      </c>
      <c r="F286" s="161" t="s">
        <v>439</v>
      </c>
      <c r="G286" s="161" t="s">
        <v>333</v>
      </c>
      <c r="H286" s="162">
        <v>2.83</v>
      </c>
      <c r="I286" s="163"/>
      <c r="J286" s="158" t="s">
        <v>34</v>
      </c>
      <c r="K286" s="159"/>
      <c r="L286" s="153">
        <v>191.11</v>
      </c>
      <c r="M286" s="154">
        <f t="shared" si="38"/>
        <v>17.98</v>
      </c>
      <c r="N286" s="155" t="str">
        <f t="shared" si="39"/>
        <v/>
      </c>
      <c r="O286" s="156">
        <f t="shared" si="40"/>
        <v>540.84130000000005</v>
      </c>
      <c r="P286" s="156" t="e">
        <f t="shared" si="41"/>
        <v>#VALUE!</v>
      </c>
      <c r="Q286" s="156" t="e">
        <f t="shared" si="42"/>
        <v>#VALUE!</v>
      </c>
      <c r="R286" s="157" t="str">
        <f t="shared" si="36"/>
        <v>C</v>
      </c>
      <c r="S286" s="157">
        <f t="shared" si="43"/>
        <v>17.98</v>
      </c>
      <c r="T286" s="157">
        <f t="shared" si="37"/>
        <v>0</v>
      </c>
      <c r="U286" s="157">
        <f>IF(M286&lt;&gt;0,IF(M286=SVS,0,IF(M286=SVSg,0,IF(M286=Stundenverrechnungssatz!G5255,0,IF(M286=Stundenverrechnungssatz!I5255,0,IF(M286=Stundenverrechnungssatz!K5255,0,IF(M286=Stundenverrechnungssatz!M5255,0,1)))))))</f>
        <v>0</v>
      </c>
      <c r="V286" s="20"/>
    </row>
    <row r="287" spans="1:22" s="38" customFormat="1" ht="15" customHeight="1" x14ac:dyDescent="0.2">
      <c r="A287" s="160">
        <v>282</v>
      </c>
      <c r="B287" s="161" t="s">
        <v>684</v>
      </c>
      <c r="C287" s="161" t="s">
        <v>802</v>
      </c>
      <c r="D287" s="161" t="s">
        <v>210</v>
      </c>
      <c r="E287" s="161" t="s">
        <v>845</v>
      </c>
      <c r="F287" s="161" t="s">
        <v>439</v>
      </c>
      <c r="G287" s="161" t="s">
        <v>333</v>
      </c>
      <c r="H287" s="162">
        <v>3.01</v>
      </c>
      <c r="I287" s="163"/>
      <c r="J287" s="158" t="s">
        <v>34</v>
      </c>
      <c r="K287" s="159"/>
      <c r="L287" s="153">
        <v>191.11</v>
      </c>
      <c r="M287" s="154">
        <f t="shared" si="38"/>
        <v>17.98</v>
      </c>
      <c r="N287" s="155" t="str">
        <f t="shared" si="39"/>
        <v/>
      </c>
      <c r="O287" s="156">
        <f t="shared" si="40"/>
        <v>575.24109999999996</v>
      </c>
      <c r="P287" s="156" t="e">
        <f t="shared" si="41"/>
        <v>#VALUE!</v>
      </c>
      <c r="Q287" s="156" t="e">
        <f t="shared" si="42"/>
        <v>#VALUE!</v>
      </c>
      <c r="R287" s="157" t="str">
        <f t="shared" si="36"/>
        <v>C</v>
      </c>
      <c r="S287" s="157">
        <f t="shared" si="43"/>
        <v>17.98</v>
      </c>
      <c r="T287" s="157">
        <f t="shared" si="37"/>
        <v>0</v>
      </c>
      <c r="U287" s="157">
        <f>IF(M287&lt;&gt;0,IF(M287=SVS,0,IF(M287=SVSg,0,IF(M287=Stundenverrechnungssatz!G5256,0,IF(M287=Stundenverrechnungssatz!I5256,0,IF(M287=Stundenverrechnungssatz!K5256,0,IF(M287=Stundenverrechnungssatz!M5256,0,1)))))))</f>
        <v>0</v>
      </c>
      <c r="V287" s="20"/>
    </row>
    <row r="288" spans="1:22" s="38" customFormat="1" ht="15" customHeight="1" x14ac:dyDescent="0.2">
      <c r="A288" s="160">
        <v>283</v>
      </c>
      <c r="B288" s="161" t="s">
        <v>684</v>
      </c>
      <c r="C288" s="161" t="s">
        <v>802</v>
      </c>
      <c r="D288" s="161" t="s">
        <v>210</v>
      </c>
      <c r="E288" s="161" t="s">
        <v>846</v>
      </c>
      <c r="F288" s="161" t="s">
        <v>847</v>
      </c>
      <c r="G288" s="161" t="s">
        <v>848</v>
      </c>
      <c r="H288" s="162">
        <v>55.11</v>
      </c>
      <c r="I288" s="163"/>
      <c r="J288" s="158" t="s">
        <v>57</v>
      </c>
      <c r="K288" s="159"/>
      <c r="L288" s="153">
        <v>96.05</v>
      </c>
      <c r="M288" s="154">
        <f t="shared" si="38"/>
        <v>17.98</v>
      </c>
      <c r="N288" s="155" t="str">
        <f t="shared" si="39"/>
        <v/>
      </c>
      <c r="O288" s="156">
        <f t="shared" si="40"/>
        <v>5293.3154999999997</v>
      </c>
      <c r="P288" s="156" t="e">
        <f t="shared" si="41"/>
        <v>#VALUE!</v>
      </c>
      <c r="Q288" s="156" t="e">
        <f t="shared" si="42"/>
        <v>#VALUE!</v>
      </c>
      <c r="R288" s="157" t="str">
        <f t="shared" si="36"/>
        <v>G</v>
      </c>
      <c r="S288" s="157">
        <f t="shared" si="43"/>
        <v>17.98</v>
      </c>
      <c r="T288" s="157">
        <f t="shared" si="37"/>
        <v>0</v>
      </c>
      <c r="U288" s="157">
        <f>IF(M288&lt;&gt;0,IF(M288=SVS,0,IF(M288=SVSg,0,IF(M288=Stundenverrechnungssatz!G5257,0,IF(M288=Stundenverrechnungssatz!I5257,0,IF(M288=Stundenverrechnungssatz!K5257,0,IF(M288=Stundenverrechnungssatz!M5257,0,1)))))))</f>
        <v>0</v>
      </c>
      <c r="V288" s="20"/>
    </row>
    <row r="289" spans="1:22" s="38" customFormat="1" ht="15" customHeight="1" x14ac:dyDescent="0.2">
      <c r="A289" s="160">
        <v>284</v>
      </c>
      <c r="B289" s="161" t="s">
        <v>684</v>
      </c>
      <c r="C289" s="161" t="s">
        <v>802</v>
      </c>
      <c r="D289" s="161" t="s">
        <v>210</v>
      </c>
      <c r="E289" s="161" t="s">
        <v>849</v>
      </c>
      <c r="F289" s="161" t="s">
        <v>229</v>
      </c>
      <c r="G289" s="161" t="s">
        <v>810</v>
      </c>
      <c r="H289" s="162">
        <v>64.48</v>
      </c>
      <c r="I289" s="163" t="s">
        <v>214</v>
      </c>
      <c r="J289" s="158" t="s">
        <v>32</v>
      </c>
      <c r="K289" s="159"/>
      <c r="L289" s="153">
        <v>96.05</v>
      </c>
      <c r="M289" s="154">
        <f t="shared" si="38"/>
        <v>17.98</v>
      </c>
      <c r="N289" s="155" t="str">
        <f t="shared" si="39"/>
        <v/>
      </c>
      <c r="O289" s="156">
        <f t="shared" si="40"/>
        <v>6193.3040000000001</v>
      </c>
      <c r="P289" s="156" t="e">
        <f t="shared" si="41"/>
        <v>#VALUE!</v>
      </c>
      <c r="Q289" s="156" t="e">
        <f t="shared" si="42"/>
        <v>#VALUE!</v>
      </c>
      <c r="R289" s="157" t="str">
        <f t="shared" si="36"/>
        <v>B</v>
      </c>
      <c r="S289" s="157">
        <f t="shared" si="43"/>
        <v>17.98</v>
      </c>
      <c r="T289" s="157">
        <f t="shared" si="37"/>
        <v>64.48</v>
      </c>
      <c r="U289" s="157">
        <f>IF(M289&lt;&gt;0,IF(M289=SVS,0,IF(M289=SVSg,0,IF(M289=Stundenverrechnungssatz!G5258,0,IF(M289=Stundenverrechnungssatz!I5258,0,IF(M289=Stundenverrechnungssatz!K5258,0,IF(M289=Stundenverrechnungssatz!M5258,0,1)))))))</f>
        <v>0</v>
      </c>
      <c r="V289" s="20"/>
    </row>
    <row r="290" spans="1:22" s="38" customFormat="1" ht="15" customHeight="1" x14ac:dyDescent="0.2">
      <c r="A290" s="160">
        <v>285</v>
      </c>
      <c r="B290" s="161" t="s">
        <v>684</v>
      </c>
      <c r="C290" s="161" t="s">
        <v>802</v>
      </c>
      <c r="D290" s="161" t="s">
        <v>210</v>
      </c>
      <c r="E290" s="161" t="s">
        <v>850</v>
      </c>
      <c r="F290" s="161" t="s">
        <v>229</v>
      </c>
      <c r="G290" s="161" t="s">
        <v>810</v>
      </c>
      <c r="H290" s="162">
        <v>64.430000000000007</v>
      </c>
      <c r="I290" s="163" t="s">
        <v>214</v>
      </c>
      <c r="J290" s="158" t="s">
        <v>32</v>
      </c>
      <c r="K290" s="159"/>
      <c r="L290" s="153">
        <v>96.05</v>
      </c>
      <c r="M290" s="154">
        <f t="shared" si="38"/>
        <v>17.98</v>
      </c>
      <c r="N290" s="155" t="str">
        <f t="shared" si="39"/>
        <v/>
      </c>
      <c r="O290" s="156">
        <f t="shared" si="40"/>
        <v>6188.5015000000003</v>
      </c>
      <c r="P290" s="156" t="e">
        <f t="shared" si="41"/>
        <v>#VALUE!</v>
      </c>
      <c r="Q290" s="156" t="e">
        <f t="shared" si="42"/>
        <v>#VALUE!</v>
      </c>
      <c r="R290" s="157" t="str">
        <f t="shared" si="36"/>
        <v>B</v>
      </c>
      <c r="S290" s="157">
        <f t="shared" si="43"/>
        <v>17.98</v>
      </c>
      <c r="T290" s="157">
        <f t="shared" si="37"/>
        <v>64.430000000000007</v>
      </c>
      <c r="U290" s="157">
        <f>IF(M290&lt;&gt;0,IF(M290=SVS,0,IF(M290=SVSg,0,IF(M290=Stundenverrechnungssatz!G5259,0,IF(M290=Stundenverrechnungssatz!I5259,0,IF(M290=Stundenverrechnungssatz!K5259,0,IF(M290=Stundenverrechnungssatz!M5259,0,1)))))))</f>
        <v>0</v>
      </c>
      <c r="V290" s="20"/>
    </row>
    <row r="291" spans="1:22" s="38" customFormat="1" ht="15" customHeight="1" x14ac:dyDescent="0.2">
      <c r="A291" s="160">
        <v>286</v>
      </c>
      <c r="B291" s="161" t="s">
        <v>684</v>
      </c>
      <c r="C291" s="161" t="s">
        <v>802</v>
      </c>
      <c r="D291" s="161" t="s">
        <v>210</v>
      </c>
      <c r="E291" s="161" t="s">
        <v>374</v>
      </c>
      <c r="F291" s="161" t="s">
        <v>212</v>
      </c>
      <c r="G291" s="161" t="s">
        <v>810</v>
      </c>
      <c r="H291" s="162">
        <v>160.46</v>
      </c>
      <c r="I291" s="163" t="s">
        <v>214</v>
      </c>
      <c r="J291" s="158" t="s">
        <v>36</v>
      </c>
      <c r="K291" s="159"/>
      <c r="L291" s="153">
        <v>191.11</v>
      </c>
      <c r="M291" s="154">
        <f t="shared" si="38"/>
        <v>17.98</v>
      </c>
      <c r="N291" s="155" t="str">
        <f t="shared" si="39"/>
        <v/>
      </c>
      <c r="O291" s="156">
        <f t="shared" si="40"/>
        <v>30665.510600000005</v>
      </c>
      <c r="P291" s="156" t="e">
        <f t="shared" si="41"/>
        <v>#VALUE!</v>
      </c>
      <c r="Q291" s="156" t="e">
        <f t="shared" si="42"/>
        <v>#VALUE!</v>
      </c>
      <c r="R291" s="157" t="str">
        <f t="shared" si="36"/>
        <v>F</v>
      </c>
      <c r="S291" s="157">
        <f t="shared" si="43"/>
        <v>17.98</v>
      </c>
      <c r="T291" s="157">
        <f t="shared" si="37"/>
        <v>160.46</v>
      </c>
      <c r="U291" s="157">
        <f>IF(M291&lt;&gt;0,IF(M291=SVS,0,IF(M291=SVSg,0,IF(M291=Stundenverrechnungssatz!G5260,0,IF(M291=Stundenverrechnungssatz!I5260,0,IF(M291=Stundenverrechnungssatz!K5260,0,IF(M291=Stundenverrechnungssatz!M5260,0,1)))))))</f>
        <v>0</v>
      </c>
      <c r="V291" s="20"/>
    </row>
    <row r="292" spans="1:22" s="38" customFormat="1" ht="15" customHeight="1" x14ac:dyDescent="0.2">
      <c r="A292" s="160">
        <v>287</v>
      </c>
      <c r="B292" s="161" t="s">
        <v>684</v>
      </c>
      <c r="C292" s="161" t="s">
        <v>802</v>
      </c>
      <c r="D292" s="161" t="s">
        <v>210</v>
      </c>
      <c r="E292" s="161" t="s">
        <v>373</v>
      </c>
      <c r="F292" s="161" t="s">
        <v>212</v>
      </c>
      <c r="G292" s="161" t="s">
        <v>810</v>
      </c>
      <c r="H292" s="162">
        <v>53.03</v>
      </c>
      <c r="I292" s="163" t="s">
        <v>214</v>
      </c>
      <c r="J292" s="158" t="s">
        <v>36</v>
      </c>
      <c r="K292" s="159"/>
      <c r="L292" s="153">
        <v>191.11</v>
      </c>
      <c r="M292" s="154">
        <f t="shared" si="38"/>
        <v>17.98</v>
      </c>
      <c r="N292" s="155" t="str">
        <f t="shared" si="39"/>
        <v/>
      </c>
      <c r="O292" s="156">
        <f t="shared" si="40"/>
        <v>10134.563300000002</v>
      </c>
      <c r="P292" s="156" t="e">
        <f t="shared" si="41"/>
        <v>#VALUE!</v>
      </c>
      <c r="Q292" s="156" t="e">
        <f t="shared" si="42"/>
        <v>#VALUE!</v>
      </c>
      <c r="R292" s="157" t="str">
        <f t="shared" si="36"/>
        <v>F</v>
      </c>
      <c r="S292" s="157">
        <f t="shared" si="43"/>
        <v>17.98</v>
      </c>
      <c r="T292" s="157">
        <f t="shared" si="37"/>
        <v>53.03</v>
      </c>
      <c r="U292" s="157">
        <f>IF(M292&lt;&gt;0,IF(M292=SVS,0,IF(M292=SVSg,0,IF(M292=Stundenverrechnungssatz!G5261,0,IF(M292=Stundenverrechnungssatz!I5261,0,IF(M292=Stundenverrechnungssatz!K5261,0,IF(M292=Stundenverrechnungssatz!M5261,0,1)))))))</f>
        <v>0</v>
      </c>
      <c r="V292" s="20"/>
    </row>
    <row r="293" spans="1:22" s="38" customFormat="1" ht="15" customHeight="1" x14ac:dyDescent="0.2">
      <c r="A293" s="160">
        <v>288</v>
      </c>
      <c r="B293" s="161" t="s">
        <v>684</v>
      </c>
      <c r="C293" s="161" t="s">
        <v>435</v>
      </c>
      <c r="D293" s="161" t="s">
        <v>210</v>
      </c>
      <c r="E293" s="161" t="s">
        <v>851</v>
      </c>
      <c r="F293" s="161" t="s">
        <v>212</v>
      </c>
      <c r="G293" s="161" t="s">
        <v>219</v>
      </c>
      <c r="H293" s="162">
        <v>11.5</v>
      </c>
      <c r="I293" s="163" t="s">
        <v>214</v>
      </c>
      <c r="J293" s="158" t="s">
        <v>55</v>
      </c>
      <c r="K293" s="159"/>
      <c r="L293" s="153">
        <v>96.05</v>
      </c>
      <c r="M293" s="154">
        <f t="shared" si="38"/>
        <v>17.98</v>
      </c>
      <c r="N293" s="155" t="str">
        <f t="shared" si="39"/>
        <v/>
      </c>
      <c r="O293" s="156">
        <f t="shared" si="40"/>
        <v>1104.575</v>
      </c>
      <c r="P293" s="156" t="e">
        <f t="shared" si="41"/>
        <v>#VALUE!</v>
      </c>
      <c r="Q293" s="156" t="e">
        <f t="shared" si="42"/>
        <v>#VALUE!</v>
      </c>
      <c r="R293" s="157" t="str">
        <f t="shared" si="36"/>
        <v>F</v>
      </c>
      <c r="S293" s="157">
        <f t="shared" si="43"/>
        <v>17.98</v>
      </c>
      <c r="T293" s="157">
        <f t="shared" si="37"/>
        <v>11.5</v>
      </c>
      <c r="U293" s="157">
        <f>IF(M293&lt;&gt;0,IF(M293=SVS,0,IF(M293=SVSg,0,IF(M293=Stundenverrechnungssatz!G5262,0,IF(M293=Stundenverrechnungssatz!I5262,0,IF(M293=Stundenverrechnungssatz!K5262,0,IF(M293=Stundenverrechnungssatz!M5262,0,1)))))))</f>
        <v>0</v>
      </c>
      <c r="V293" s="20"/>
    </row>
    <row r="294" spans="1:22" s="38" customFormat="1" ht="15" customHeight="1" x14ac:dyDescent="0.2">
      <c r="A294" s="160">
        <v>289</v>
      </c>
      <c r="B294" s="161" t="s">
        <v>684</v>
      </c>
      <c r="C294" s="161" t="s">
        <v>435</v>
      </c>
      <c r="D294" s="161" t="s">
        <v>210</v>
      </c>
      <c r="E294" s="161" t="s">
        <v>852</v>
      </c>
      <c r="F294" s="161" t="s">
        <v>231</v>
      </c>
      <c r="G294" s="161" t="s">
        <v>571</v>
      </c>
      <c r="H294" s="162">
        <v>3.59</v>
      </c>
      <c r="I294" s="163"/>
      <c r="J294" s="158" t="s">
        <v>53</v>
      </c>
      <c r="K294" s="159"/>
      <c r="L294" s="153">
        <v>96.05</v>
      </c>
      <c r="M294" s="154">
        <f t="shared" si="38"/>
        <v>17.98</v>
      </c>
      <c r="N294" s="155" t="str">
        <f t="shared" si="39"/>
        <v/>
      </c>
      <c r="O294" s="156">
        <f t="shared" si="40"/>
        <v>344.81949999999995</v>
      </c>
      <c r="P294" s="156" t="e">
        <f t="shared" si="41"/>
        <v>#VALUE!</v>
      </c>
      <c r="Q294" s="156" t="e">
        <f t="shared" si="42"/>
        <v>#VALUE!</v>
      </c>
      <c r="R294" s="157" t="str">
        <f t="shared" si="36"/>
        <v>E</v>
      </c>
      <c r="S294" s="157">
        <f t="shared" si="43"/>
        <v>17.98</v>
      </c>
      <c r="T294" s="157">
        <f t="shared" si="37"/>
        <v>0</v>
      </c>
      <c r="U294" s="157">
        <f>IF(M294&lt;&gt;0,IF(M294=SVS,0,IF(M294=SVSg,0,IF(M294=Stundenverrechnungssatz!G5263,0,IF(M294=Stundenverrechnungssatz!I5263,0,IF(M294=Stundenverrechnungssatz!K5263,0,IF(M294=Stundenverrechnungssatz!M5263,0,1)))))))</f>
        <v>0</v>
      </c>
      <c r="V294" s="20"/>
    </row>
    <row r="295" spans="1:22" s="38" customFormat="1" ht="15" customHeight="1" x14ac:dyDescent="0.2">
      <c r="A295" s="160">
        <v>290</v>
      </c>
      <c r="B295" s="161" t="s">
        <v>684</v>
      </c>
      <c r="C295" s="161" t="s">
        <v>435</v>
      </c>
      <c r="D295" s="161" t="s">
        <v>210</v>
      </c>
      <c r="E295" s="161" t="s">
        <v>853</v>
      </c>
      <c r="F295" s="161" t="s">
        <v>265</v>
      </c>
      <c r="G295" s="161" t="s">
        <v>219</v>
      </c>
      <c r="H295" s="162">
        <v>63.57</v>
      </c>
      <c r="I295" s="163"/>
      <c r="J295" s="158" t="s">
        <v>66</v>
      </c>
      <c r="K295" s="159"/>
      <c r="L295" s="153">
        <v>1</v>
      </c>
      <c r="M295" s="154">
        <f t="shared" si="38"/>
        <v>17.98</v>
      </c>
      <c r="N295" s="155" t="str">
        <f t="shared" si="39"/>
        <v/>
      </c>
      <c r="O295" s="156">
        <f t="shared" si="40"/>
        <v>63.57</v>
      </c>
      <c r="P295" s="156" t="e">
        <f t="shared" si="41"/>
        <v>#VALUE!</v>
      </c>
      <c r="Q295" s="156" t="e">
        <f t="shared" si="42"/>
        <v>#VALUE!</v>
      </c>
      <c r="R295" s="157" t="str">
        <f t="shared" si="36"/>
        <v>T</v>
      </c>
      <c r="S295" s="157">
        <f t="shared" si="43"/>
        <v>17.98</v>
      </c>
      <c r="T295" s="157">
        <f t="shared" si="37"/>
        <v>0</v>
      </c>
      <c r="U295" s="157">
        <f>IF(M295&lt;&gt;0,IF(M295=SVS,0,IF(M295=SVSg,0,IF(M295=Stundenverrechnungssatz!G5264,0,IF(M295=Stundenverrechnungssatz!I5264,0,IF(M295=Stundenverrechnungssatz!K5264,0,IF(M295=Stundenverrechnungssatz!M5264,0,1)))))))</f>
        <v>0</v>
      </c>
      <c r="V295" s="20"/>
    </row>
    <row r="296" spans="1:22" s="38" customFormat="1" ht="15" customHeight="1" x14ac:dyDescent="0.2">
      <c r="A296" s="160">
        <v>291</v>
      </c>
      <c r="B296" s="161" t="s">
        <v>684</v>
      </c>
      <c r="C296" s="161" t="s">
        <v>435</v>
      </c>
      <c r="D296" s="161" t="s">
        <v>210</v>
      </c>
      <c r="E296" s="161" t="s">
        <v>854</v>
      </c>
      <c r="F296" s="161" t="s">
        <v>264</v>
      </c>
      <c r="G296" s="161" t="s">
        <v>363</v>
      </c>
      <c r="H296" s="162">
        <v>20.329999999999998</v>
      </c>
      <c r="I296" s="163"/>
      <c r="J296" s="158" t="s">
        <v>64</v>
      </c>
      <c r="K296" s="159"/>
      <c r="L296" s="153">
        <v>9</v>
      </c>
      <c r="M296" s="154">
        <f t="shared" si="38"/>
        <v>17.98</v>
      </c>
      <c r="N296" s="155" t="str">
        <f t="shared" si="39"/>
        <v/>
      </c>
      <c r="O296" s="156">
        <f t="shared" si="40"/>
        <v>182.96999999999997</v>
      </c>
      <c r="P296" s="156" t="e">
        <f t="shared" si="41"/>
        <v>#VALUE!</v>
      </c>
      <c r="Q296" s="156" t="e">
        <f t="shared" si="42"/>
        <v>#VALUE!</v>
      </c>
      <c r="R296" s="157" t="str">
        <f t="shared" si="36"/>
        <v>T</v>
      </c>
      <c r="S296" s="157">
        <f t="shared" si="43"/>
        <v>17.98</v>
      </c>
      <c r="T296" s="157">
        <f t="shared" si="37"/>
        <v>0</v>
      </c>
      <c r="U296" s="157">
        <f>IF(M296&lt;&gt;0,IF(M296=SVS,0,IF(M296=SVSg,0,IF(M296=Stundenverrechnungssatz!G5265,0,IF(M296=Stundenverrechnungssatz!I5265,0,IF(M296=Stundenverrechnungssatz!K5265,0,IF(M296=Stundenverrechnungssatz!M5265,0,1)))))))</f>
        <v>0</v>
      </c>
      <c r="V296" s="20"/>
    </row>
    <row r="297" spans="1:22" s="38" customFormat="1" ht="15" customHeight="1" x14ac:dyDescent="0.2">
      <c r="A297" s="160">
        <v>292</v>
      </c>
      <c r="B297" s="161" t="s">
        <v>684</v>
      </c>
      <c r="C297" s="161" t="s">
        <v>435</v>
      </c>
      <c r="D297" s="161" t="s">
        <v>285</v>
      </c>
      <c r="E297" s="161" t="s">
        <v>855</v>
      </c>
      <c r="F297" s="161" t="s">
        <v>435</v>
      </c>
      <c r="G297" s="161" t="s">
        <v>224</v>
      </c>
      <c r="H297" s="162">
        <v>395.47</v>
      </c>
      <c r="I297" s="163" t="s">
        <v>214</v>
      </c>
      <c r="J297" s="158" t="s">
        <v>39</v>
      </c>
      <c r="K297" s="159"/>
      <c r="L297" s="153">
        <v>191.11</v>
      </c>
      <c r="M297" s="154">
        <f t="shared" si="38"/>
        <v>17.98</v>
      </c>
      <c r="N297" s="155" t="str">
        <f t="shared" si="39"/>
        <v/>
      </c>
      <c r="O297" s="156">
        <f t="shared" si="40"/>
        <v>75578.271700000012</v>
      </c>
      <c r="P297" s="156" t="e">
        <f t="shared" si="41"/>
        <v>#VALUE!</v>
      </c>
      <c r="Q297" s="156" t="e">
        <f t="shared" si="42"/>
        <v>#VALUE!</v>
      </c>
      <c r="R297" s="157" t="str">
        <f t="shared" si="36"/>
        <v>W</v>
      </c>
      <c r="S297" s="157">
        <f t="shared" si="43"/>
        <v>17.98</v>
      </c>
      <c r="T297" s="157">
        <f t="shared" si="37"/>
        <v>395.47</v>
      </c>
      <c r="U297" s="157">
        <f>IF(M297&lt;&gt;0,IF(M297=SVS,0,IF(M297=SVSg,0,IF(M297=Stundenverrechnungssatz!G5266,0,IF(M297=Stundenverrechnungssatz!I5266,0,IF(M297=Stundenverrechnungssatz!K5266,0,IF(M297=Stundenverrechnungssatz!M5266,0,1)))))))</f>
        <v>0</v>
      </c>
      <c r="V297" s="20"/>
    </row>
    <row r="298" spans="1:22" s="38" customFormat="1" ht="15" customHeight="1" x14ac:dyDescent="0.2">
      <c r="A298" s="160">
        <v>293</v>
      </c>
      <c r="B298" s="161" t="s">
        <v>684</v>
      </c>
      <c r="C298" s="161" t="s">
        <v>435</v>
      </c>
      <c r="D298" s="161" t="s">
        <v>285</v>
      </c>
      <c r="E298" s="161" t="s">
        <v>856</v>
      </c>
      <c r="F298" s="161" t="s">
        <v>451</v>
      </c>
      <c r="G298" s="161" t="s">
        <v>224</v>
      </c>
      <c r="H298" s="162">
        <v>55.89</v>
      </c>
      <c r="I298" s="163"/>
      <c r="J298" s="158" t="s">
        <v>65</v>
      </c>
      <c r="K298" s="159"/>
      <c r="L298" s="153">
        <v>2</v>
      </c>
      <c r="M298" s="154">
        <f t="shared" si="38"/>
        <v>17.98</v>
      </c>
      <c r="N298" s="155" t="str">
        <f t="shared" si="39"/>
        <v/>
      </c>
      <c r="O298" s="156">
        <f t="shared" si="40"/>
        <v>111.78</v>
      </c>
      <c r="P298" s="156" t="e">
        <f t="shared" si="41"/>
        <v>#VALUE!</v>
      </c>
      <c r="Q298" s="156" t="e">
        <f t="shared" si="42"/>
        <v>#VALUE!</v>
      </c>
      <c r="R298" s="157" t="str">
        <f t="shared" si="36"/>
        <v>T</v>
      </c>
      <c r="S298" s="157">
        <f t="shared" si="43"/>
        <v>17.98</v>
      </c>
      <c r="T298" s="157">
        <f t="shared" si="37"/>
        <v>0</v>
      </c>
      <c r="U298" s="157">
        <f>IF(M298&lt;&gt;0,IF(M298=SVS,0,IF(M298=SVSg,0,IF(M298=Stundenverrechnungssatz!G5267,0,IF(M298=Stundenverrechnungssatz!I5267,0,IF(M298=Stundenverrechnungssatz!K5267,0,IF(M298=Stundenverrechnungssatz!M5267,0,1)))))))</f>
        <v>0</v>
      </c>
      <c r="V298" s="20"/>
    </row>
    <row r="299" spans="1:22" s="38" customFormat="1" ht="15" customHeight="1" x14ac:dyDescent="0.2">
      <c r="A299" s="160">
        <v>294</v>
      </c>
      <c r="B299" s="161" t="s">
        <v>684</v>
      </c>
      <c r="C299" s="161" t="s">
        <v>435</v>
      </c>
      <c r="D299" s="161" t="s">
        <v>285</v>
      </c>
      <c r="E299" s="161" t="s">
        <v>857</v>
      </c>
      <c r="F299" s="161" t="s">
        <v>235</v>
      </c>
      <c r="G299" s="161" t="s">
        <v>217</v>
      </c>
      <c r="H299" s="162">
        <v>9.49</v>
      </c>
      <c r="I299" s="163"/>
      <c r="J299" s="158" t="s">
        <v>69</v>
      </c>
      <c r="K299" s="159"/>
      <c r="L299" s="153">
        <v>191.11</v>
      </c>
      <c r="M299" s="154">
        <f t="shared" si="38"/>
        <v>17.98</v>
      </c>
      <c r="N299" s="155" t="str">
        <f t="shared" si="39"/>
        <v/>
      </c>
      <c r="O299" s="156">
        <f t="shared" si="40"/>
        <v>1813.6339000000003</v>
      </c>
      <c r="P299" s="156" t="e">
        <f t="shared" si="41"/>
        <v>#VALUE!</v>
      </c>
      <c r="Q299" s="156" t="e">
        <f t="shared" si="42"/>
        <v>#VALUE!</v>
      </c>
      <c r="R299" s="157" t="str">
        <f t="shared" si="36"/>
        <v>U</v>
      </c>
      <c r="S299" s="157">
        <f t="shared" si="43"/>
        <v>17.98</v>
      </c>
      <c r="T299" s="157">
        <f t="shared" si="37"/>
        <v>0</v>
      </c>
      <c r="U299" s="157">
        <f>IF(M299&lt;&gt;0,IF(M299=SVS,0,IF(M299=SVSg,0,IF(M299=Stundenverrechnungssatz!G5268,0,IF(M299=Stundenverrechnungssatz!I5268,0,IF(M299=Stundenverrechnungssatz!K5268,0,IF(M299=Stundenverrechnungssatz!M5268,0,1)))))))</f>
        <v>0</v>
      </c>
      <c r="V299" s="20"/>
    </row>
    <row r="300" spans="1:22" s="38" customFormat="1" ht="15" customHeight="1" x14ac:dyDescent="0.2">
      <c r="A300" s="160">
        <v>295</v>
      </c>
      <c r="B300" s="161" t="s">
        <v>684</v>
      </c>
      <c r="C300" s="161" t="s">
        <v>435</v>
      </c>
      <c r="D300" s="161" t="s">
        <v>285</v>
      </c>
      <c r="E300" s="161" t="s">
        <v>858</v>
      </c>
      <c r="F300" s="161" t="s">
        <v>451</v>
      </c>
      <c r="G300" s="161" t="s">
        <v>219</v>
      </c>
      <c r="H300" s="162">
        <v>15.43</v>
      </c>
      <c r="I300" s="163"/>
      <c r="J300" s="158" t="s">
        <v>65</v>
      </c>
      <c r="K300" s="159"/>
      <c r="L300" s="153">
        <v>2</v>
      </c>
      <c r="M300" s="154">
        <f t="shared" si="38"/>
        <v>17.98</v>
      </c>
      <c r="N300" s="155" t="str">
        <f t="shared" si="39"/>
        <v/>
      </c>
      <c r="O300" s="156">
        <f t="shared" si="40"/>
        <v>30.86</v>
      </c>
      <c r="P300" s="156" t="e">
        <f t="shared" si="41"/>
        <v>#VALUE!</v>
      </c>
      <c r="Q300" s="156" t="e">
        <f t="shared" si="42"/>
        <v>#VALUE!</v>
      </c>
      <c r="R300" s="157" t="str">
        <f t="shared" si="36"/>
        <v>T</v>
      </c>
      <c r="S300" s="157">
        <f t="shared" si="43"/>
        <v>17.98</v>
      </c>
      <c r="T300" s="157">
        <f t="shared" si="37"/>
        <v>0</v>
      </c>
      <c r="U300" s="157">
        <f>IF(M300&lt;&gt;0,IF(M300=SVS,0,IF(M300=SVSg,0,IF(M300=Stundenverrechnungssatz!G5269,0,IF(M300=Stundenverrechnungssatz!I5269,0,IF(M300=Stundenverrechnungssatz!K5269,0,IF(M300=Stundenverrechnungssatz!M5269,0,1)))))))</f>
        <v>0</v>
      </c>
      <c r="V300" s="20"/>
    </row>
    <row r="301" spans="1:22" s="38" customFormat="1" ht="15" customHeight="1" x14ac:dyDescent="0.2">
      <c r="A301" s="160">
        <v>296</v>
      </c>
      <c r="B301" s="161" t="s">
        <v>684</v>
      </c>
      <c r="C301" s="161" t="s">
        <v>435</v>
      </c>
      <c r="D301" s="161" t="s">
        <v>285</v>
      </c>
      <c r="E301" s="161" t="s">
        <v>859</v>
      </c>
      <c r="F301" s="161" t="s">
        <v>244</v>
      </c>
      <c r="G301" s="161" t="s">
        <v>217</v>
      </c>
      <c r="H301" s="162">
        <v>10.1</v>
      </c>
      <c r="I301" s="163"/>
      <c r="J301" s="158" t="s">
        <v>34</v>
      </c>
      <c r="K301" s="159"/>
      <c r="L301" s="153">
        <v>191.11</v>
      </c>
      <c r="M301" s="154">
        <f t="shared" si="38"/>
        <v>17.98</v>
      </c>
      <c r="N301" s="155" t="str">
        <f t="shared" si="39"/>
        <v/>
      </c>
      <c r="O301" s="156">
        <f t="shared" si="40"/>
        <v>1930.211</v>
      </c>
      <c r="P301" s="156" t="e">
        <f t="shared" si="41"/>
        <v>#VALUE!</v>
      </c>
      <c r="Q301" s="156" t="e">
        <f t="shared" si="42"/>
        <v>#VALUE!</v>
      </c>
      <c r="R301" s="157" t="str">
        <f t="shared" si="36"/>
        <v>C</v>
      </c>
      <c r="S301" s="157">
        <f t="shared" si="43"/>
        <v>17.98</v>
      </c>
      <c r="T301" s="157">
        <f t="shared" si="37"/>
        <v>0</v>
      </c>
      <c r="U301" s="157">
        <f>IF(M301&lt;&gt;0,IF(M301=SVS,0,IF(M301=SVSg,0,IF(M301=Stundenverrechnungssatz!G5270,0,IF(M301=Stundenverrechnungssatz!I5270,0,IF(M301=Stundenverrechnungssatz!K5270,0,IF(M301=Stundenverrechnungssatz!M5270,0,1)))))))</f>
        <v>0</v>
      </c>
      <c r="V301" s="20"/>
    </row>
    <row r="302" spans="1:22" s="38" customFormat="1" ht="15" customHeight="1" x14ac:dyDescent="0.2">
      <c r="A302" s="160">
        <v>297</v>
      </c>
      <c r="B302" s="161" t="s">
        <v>684</v>
      </c>
      <c r="C302" s="161" t="s">
        <v>435</v>
      </c>
      <c r="D302" s="161" t="s">
        <v>285</v>
      </c>
      <c r="E302" s="161" t="s">
        <v>860</v>
      </c>
      <c r="F302" s="161" t="s">
        <v>216</v>
      </c>
      <c r="G302" s="161" t="s">
        <v>351</v>
      </c>
      <c r="H302" s="162">
        <v>2.21</v>
      </c>
      <c r="I302" s="163"/>
      <c r="J302" s="158" t="s">
        <v>119</v>
      </c>
      <c r="K302" s="159"/>
      <c r="L302" s="153">
        <v>0</v>
      </c>
      <c r="M302" s="154">
        <f t="shared" si="38"/>
        <v>17.98</v>
      </c>
      <c r="N302" s="155">
        <f t="shared" si="39"/>
        <v>1.0000000000000001E-5</v>
      </c>
      <c r="O302" s="156">
        <f t="shared" si="40"/>
        <v>0</v>
      </c>
      <c r="P302" s="156">
        <f t="shared" si="41"/>
        <v>0</v>
      </c>
      <c r="Q302" s="156">
        <f t="shared" si="42"/>
        <v>0</v>
      </c>
      <c r="R302" s="157" t="str">
        <f t="shared" si="36"/>
        <v>n</v>
      </c>
      <c r="S302" s="157">
        <f t="shared" si="43"/>
        <v>17.98</v>
      </c>
      <c r="T302" s="157">
        <f t="shared" si="37"/>
        <v>0</v>
      </c>
      <c r="U302" s="157">
        <f>IF(M302&lt;&gt;0,IF(M302=SVS,0,IF(M302=SVSg,0,IF(M302=Stundenverrechnungssatz!G5271,0,IF(M302=Stundenverrechnungssatz!I5271,0,IF(M302=Stundenverrechnungssatz!K5271,0,IF(M302=Stundenverrechnungssatz!M5271,0,1)))))))</f>
        <v>0</v>
      </c>
      <c r="V302" s="20"/>
    </row>
    <row r="303" spans="1:22" s="38" customFormat="1" ht="15" customHeight="1" x14ac:dyDescent="0.2">
      <c r="A303" s="160">
        <v>298</v>
      </c>
      <c r="B303" s="161" t="s">
        <v>684</v>
      </c>
      <c r="C303" s="161" t="s">
        <v>435</v>
      </c>
      <c r="D303" s="161" t="s">
        <v>285</v>
      </c>
      <c r="E303" s="161" t="s">
        <v>861</v>
      </c>
      <c r="F303" s="161" t="s">
        <v>284</v>
      </c>
      <c r="G303" s="161" t="s">
        <v>219</v>
      </c>
      <c r="H303" s="162">
        <v>4.26</v>
      </c>
      <c r="I303" s="163"/>
      <c r="J303" s="158" t="s">
        <v>63</v>
      </c>
      <c r="K303" s="159"/>
      <c r="L303" s="153">
        <v>38.08</v>
      </c>
      <c r="M303" s="154">
        <f t="shared" si="38"/>
        <v>17.98</v>
      </c>
      <c r="N303" s="155" t="str">
        <f t="shared" si="39"/>
        <v/>
      </c>
      <c r="O303" s="156">
        <f t="shared" si="40"/>
        <v>162.2208</v>
      </c>
      <c r="P303" s="156" t="e">
        <f t="shared" si="41"/>
        <v>#VALUE!</v>
      </c>
      <c r="Q303" s="156" t="e">
        <f t="shared" si="42"/>
        <v>#VALUE!</v>
      </c>
      <c r="R303" s="157" t="str">
        <f t="shared" si="36"/>
        <v>T</v>
      </c>
      <c r="S303" s="157">
        <f t="shared" si="43"/>
        <v>17.98</v>
      </c>
      <c r="T303" s="157">
        <f t="shared" si="37"/>
        <v>0</v>
      </c>
      <c r="U303" s="157">
        <f>IF(M303&lt;&gt;0,IF(M303=SVS,0,IF(M303=SVSg,0,IF(M303=Stundenverrechnungssatz!G5272,0,IF(M303=Stundenverrechnungssatz!I5272,0,IF(M303=Stundenverrechnungssatz!K5272,0,IF(M303=Stundenverrechnungssatz!M5272,0,1)))))))</f>
        <v>0</v>
      </c>
      <c r="V303" s="20"/>
    </row>
    <row r="304" spans="1:22" s="38" customFormat="1" ht="15" customHeight="1" x14ac:dyDescent="0.2">
      <c r="A304" s="160">
        <v>299</v>
      </c>
      <c r="B304" s="161" t="s">
        <v>684</v>
      </c>
      <c r="C304" s="161" t="s">
        <v>435</v>
      </c>
      <c r="D304" s="161" t="s">
        <v>285</v>
      </c>
      <c r="E304" s="161" t="s">
        <v>862</v>
      </c>
      <c r="F304" s="161" t="s">
        <v>529</v>
      </c>
      <c r="G304" s="161" t="s">
        <v>351</v>
      </c>
      <c r="H304" s="162">
        <v>70.89</v>
      </c>
      <c r="I304" s="163"/>
      <c r="J304" s="158" t="s">
        <v>32</v>
      </c>
      <c r="K304" s="159"/>
      <c r="L304" s="153">
        <v>96.05</v>
      </c>
      <c r="M304" s="154">
        <f t="shared" si="38"/>
        <v>17.98</v>
      </c>
      <c r="N304" s="155" t="str">
        <f t="shared" si="39"/>
        <v/>
      </c>
      <c r="O304" s="156">
        <f t="shared" si="40"/>
        <v>6808.9844999999996</v>
      </c>
      <c r="P304" s="156" t="e">
        <f t="shared" si="41"/>
        <v>#VALUE!</v>
      </c>
      <c r="Q304" s="156" t="e">
        <f t="shared" si="42"/>
        <v>#VALUE!</v>
      </c>
      <c r="R304" s="157" t="str">
        <f t="shared" si="36"/>
        <v>B</v>
      </c>
      <c r="S304" s="157">
        <f t="shared" si="43"/>
        <v>17.98</v>
      </c>
      <c r="T304" s="157">
        <f t="shared" si="37"/>
        <v>0</v>
      </c>
      <c r="U304" s="157">
        <f>IF(M304&lt;&gt;0,IF(M304=SVS,0,IF(M304=SVSg,0,IF(M304=Stundenverrechnungssatz!G5273,0,IF(M304=Stundenverrechnungssatz!I5273,0,IF(M304=Stundenverrechnungssatz!K5273,0,IF(M304=Stundenverrechnungssatz!M5273,0,1)))))))</f>
        <v>0</v>
      </c>
      <c r="V304" s="20"/>
    </row>
    <row r="305" spans="1:22" s="38" customFormat="1" ht="15" customHeight="1" x14ac:dyDescent="0.2">
      <c r="A305" s="160">
        <v>300</v>
      </c>
      <c r="B305" s="161" t="s">
        <v>684</v>
      </c>
      <c r="C305" s="161" t="s">
        <v>435</v>
      </c>
      <c r="D305" s="161" t="s">
        <v>285</v>
      </c>
      <c r="E305" s="161" t="s">
        <v>863</v>
      </c>
      <c r="F305" s="161" t="s">
        <v>529</v>
      </c>
      <c r="G305" s="161" t="s">
        <v>351</v>
      </c>
      <c r="H305" s="162">
        <v>70.7</v>
      </c>
      <c r="I305" s="163"/>
      <c r="J305" s="158" t="s">
        <v>32</v>
      </c>
      <c r="K305" s="159"/>
      <c r="L305" s="153">
        <v>96.05</v>
      </c>
      <c r="M305" s="154">
        <f t="shared" si="38"/>
        <v>17.98</v>
      </c>
      <c r="N305" s="155" t="str">
        <f t="shared" si="39"/>
        <v/>
      </c>
      <c r="O305" s="156">
        <f t="shared" si="40"/>
        <v>6790.7349999999997</v>
      </c>
      <c r="P305" s="156" t="e">
        <f t="shared" si="41"/>
        <v>#VALUE!</v>
      </c>
      <c r="Q305" s="156" t="e">
        <f t="shared" si="42"/>
        <v>#VALUE!</v>
      </c>
      <c r="R305" s="157" t="str">
        <f t="shared" si="36"/>
        <v>B</v>
      </c>
      <c r="S305" s="157">
        <f t="shared" si="43"/>
        <v>17.98</v>
      </c>
      <c r="T305" s="157">
        <f t="shared" si="37"/>
        <v>0</v>
      </c>
      <c r="U305" s="157">
        <f>IF(M305&lt;&gt;0,IF(M305=SVS,0,IF(M305=SVSg,0,IF(M305=Stundenverrechnungssatz!G5274,0,IF(M305=Stundenverrechnungssatz!I5274,0,IF(M305=Stundenverrechnungssatz!K5274,0,IF(M305=Stundenverrechnungssatz!M5274,0,1)))))))</f>
        <v>0</v>
      </c>
      <c r="V305" s="20"/>
    </row>
    <row r="306" spans="1:22" s="38" customFormat="1" ht="15" customHeight="1" x14ac:dyDescent="0.2">
      <c r="A306" s="160">
        <v>301</v>
      </c>
      <c r="B306" s="161" t="s">
        <v>684</v>
      </c>
      <c r="C306" s="161" t="s">
        <v>435</v>
      </c>
      <c r="D306" s="161" t="s">
        <v>285</v>
      </c>
      <c r="E306" s="161" t="s">
        <v>864</v>
      </c>
      <c r="F306" s="161" t="s">
        <v>381</v>
      </c>
      <c r="G306" s="161" t="s">
        <v>219</v>
      </c>
      <c r="H306" s="162">
        <v>33.28</v>
      </c>
      <c r="I306" s="163"/>
      <c r="J306" s="158" t="s">
        <v>64</v>
      </c>
      <c r="K306" s="159"/>
      <c r="L306" s="153">
        <v>9</v>
      </c>
      <c r="M306" s="154">
        <f t="shared" si="38"/>
        <v>17.98</v>
      </c>
      <c r="N306" s="155" t="str">
        <f t="shared" si="39"/>
        <v/>
      </c>
      <c r="O306" s="156">
        <f t="shared" si="40"/>
        <v>299.52</v>
      </c>
      <c r="P306" s="156" t="e">
        <f t="shared" si="41"/>
        <v>#VALUE!</v>
      </c>
      <c r="Q306" s="156" t="e">
        <f t="shared" si="42"/>
        <v>#VALUE!</v>
      </c>
      <c r="R306" s="157" t="str">
        <f t="shared" si="36"/>
        <v>T</v>
      </c>
      <c r="S306" s="157">
        <f t="shared" si="43"/>
        <v>17.98</v>
      </c>
      <c r="T306" s="157">
        <f t="shared" si="37"/>
        <v>0</v>
      </c>
      <c r="U306" s="157">
        <f>IF(M306&lt;&gt;0,IF(M306=SVS,0,IF(M306=SVSg,0,IF(M306=Stundenverrechnungssatz!G5275,0,IF(M306=Stundenverrechnungssatz!I5275,0,IF(M306=Stundenverrechnungssatz!K5275,0,IF(M306=Stundenverrechnungssatz!M5275,0,1)))))))</f>
        <v>0</v>
      </c>
      <c r="V306" s="20"/>
    </row>
    <row r="307" spans="1:22" s="38" customFormat="1" ht="15" customHeight="1" x14ac:dyDescent="0.2">
      <c r="A307" s="160">
        <v>302</v>
      </c>
      <c r="B307" s="161" t="s">
        <v>684</v>
      </c>
      <c r="C307" s="161" t="s">
        <v>435</v>
      </c>
      <c r="D307" s="161" t="s">
        <v>285</v>
      </c>
      <c r="E307" s="161" t="s">
        <v>865</v>
      </c>
      <c r="F307" s="161" t="s">
        <v>1184</v>
      </c>
      <c r="G307" s="161" t="s">
        <v>351</v>
      </c>
      <c r="H307" s="162">
        <v>87.15</v>
      </c>
      <c r="I307" s="163"/>
      <c r="J307" s="158" t="s">
        <v>32</v>
      </c>
      <c r="K307" s="159"/>
      <c r="L307" s="153">
        <v>96.05</v>
      </c>
      <c r="M307" s="154">
        <f t="shared" si="38"/>
        <v>17.98</v>
      </c>
      <c r="N307" s="155" t="str">
        <f t="shared" si="39"/>
        <v/>
      </c>
      <c r="O307" s="156">
        <f t="shared" si="40"/>
        <v>8370.7574999999997</v>
      </c>
      <c r="P307" s="156" t="e">
        <f t="shared" si="41"/>
        <v>#VALUE!</v>
      </c>
      <c r="Q307" s="156" t="e">
        <f t="shared" si="42"/>
        <v>#VALUE!</v>
      </c>
      <c r="R307" s="157" t="str">
        <f t="shared" si="36"/>
        <v>B</v>
      </c>
      <c r="S307" s="157">
        <f t="shared" si="43"/>
        <v>17.98</v>
      </c>
      <c r="T307" s="157">
        <f t="shared" si="37"/>
        <v>0</v>
      </c>
      <c r="U307" s="157">
        <f>IF(M307&lt;&gt;0,IF(M307=SVS,0,IF(M307=SVSg,0,IF(M307=Stundenverrechnungssatz!G5276,0,IF(M307=Stundenverrechnungssatz!I5276,0,IF(M307=Stundenverrechnungssatz!K5276,0,IF(M307=Stundenverrechnungssatz!M5276,0,1)))))))</f>
        <v>0</v>
      </c>
      <c r="V307" s="20"/>
    </row>
    <row r="308" spans="1:22" s="38" customFormat="1" ht="15" customHeight="1" x14ac:dyDescent="0.2">
      <c r="A308" s="160">
        <v>303</v>
      </c>
      <c r="B308" s="161" t="s">
        <v>684</v>
      </c>
      <c r="C308" s="161" t="s">
        <v>435</v>
      </c>
      <c r="D308" s="161" t="s">
        <v>285</v>
      </c>
      <c r="E308" s="161" t="s">
        <v>866</v>
      </c>
      <c r="F308" s="161" t="s">
        <v>284</v>
      </c>
      <c r="G308" s="161" t="s">
        <v>219</v>
      </c>
      <c r="H308" s="162">
        <v>18.68</v>
      </c>
      <c r="I308" s="163"/>
      <c r="J308" s="158" t="s">
        <v>63</v>
      </c>
      <c r="K308" s="159"/>
      <c r="L308" s="153">
        <v>38.08</v>
      </c>
      <c r="M308" s="154">
        <f t="shared" si="38"/>
        <v>17.98</v>
      </c>
      <c r="N308" s="155" t="str">
        <f t="shared" si="39"/>
        <v/>
      </c>
      <c r="O308" s="156">
        <f t="shared" si="40"/>
        <v>711.33439999999996</v>
      </c>
      <c r="P308" s="156" t="e">
        <f t="shared" si="41"/>
        <v>#VALUE!</v>
      </c>
      <c r="Q308" s="156" t="e">
        <f t="shared" si="42"/>
        <v>#VALUE!</v>
      </c>
      <c r="R308" s="157" t="str">
        <f t="shared" si="36"/>
        <v>T</v>
      </c>
      <c r="S308" s="157">
        <f t="shared" si="43"/>
        <v>17.98</v>
      </c>
      <c r="T308" s="157">
        <f t="shared" si="37"/>
        <v>0</v>
      </c>
      <c r="U308" s="157">
        <f>IF(M308&lt;&gt;0,IF(M308=SVS,0,IF(M308=SVSg,0,IF(M308=Stundenverrechnungssatz!G5277,0,IF(M308=Stundenverrechnungssatz!I5277,0,IF(M308=Stundenverrechnungssatz!K5277,0,IF(M308=Stundenverrechnungssatz!M5277,0,1)))))))</f>
        <v>0</v>
      </c>
      <c r="V308" s="20"/>
    </row>
    <row r="309" spans="1:22" s="38" customFormat="1" ht="15" customHeight="1" x14ac:dyDescent="0.2">
      <c r="A309" s="160">
        <v>304</v>
      </c>
      <c r="B309" s="161" t="s">
        <v>684</v>
      </c>
      <c r="C309" s="161" t="s">
        <v>435</v>
      </c>
      <c r="D309" s="161" t="s">
        <v>285</v>
      </c>
      <c r="E309" s="161" t="s">
        <v>867</v>
      </c>
      <c r="F309" s="161" t="s">
        <v>451</v>
      </c>
      <c r="G309" s="161" t="s">
        <v>217</v>
      </c>
      <c r="H309" s="162">
        <v>22.85</v>
      </c>
      <c r="I309" s="163"/>
      <c r="J309" s="158" t="s">
        <v>65</v>
      </c>
      <c r="K309" s="159"/>
      <c r="L309" s="153">
        <v>2</v>
      </c>
      <c r="M309" s="154">
        <f t="shared" si="38"/>
        <v>17.98</v>
      </c>
      <c r="N309" s="155" t="str">
        <f t="shared" si="39"/>
        <v/>
      </c>
      <c r="O309" s="156">
        <f t="shared" si="40"/>
        <v>45.7</v>
      </c>
      <c r="P309" s="156" t="e">
        <f t="shared" si="41"/>
        <v>#VALUE!</v>
      </c>
      <c r="Q309" s="156" t="e">
        <f t="shared" si="42"/>
        <v>#VALUE!</v>
      </c>
      <c r="R309" s="157" t="str">
        <f t="shared" si="36"/>
        <v>T</v>
      </c>
      <c r="S309" s="157">
        <f t="shared" si="43"/>
        <v>17.98</v>
      </c>
      <c r="T309" s="157">
        <f t="shared" si="37"/>
        <v>0</v>
      </c>
      <c r="U309" s="157">
        <f>IF(M309&lt;&gt;0,IF(M309=SVS,0,IF(M309=SVSg,0,IF(M309=Stundenverrechnungssatz!G5278,0,IF(M309=Stundenverrechnungssatz!I5278,0,IF(M309=Stundenverrechnungssatz!K5278,0,IF(M309=Stundenverrechnungssatz!M5278,0,1)))))))</f>
        <v>0</v>
      </c>
      <c r="V309" s="20"/>
    </row>
    <row r="310" spans="1:22" s="38" customFormat="1" ht="15" customHeight="1" x14ac:dyDescent="0.2">
      <c r="A310" s="160">
        <v>305</v>
      </c>
      <c r="B310" s="161" t="s">
        <v>684</v>
      </c>
      <c r="C310" s="161" t="s">
        <v>435</v>
      </c>
      <c r="D310" s="161" t="s">
        <v>285</v>
      </c>
      <c r="E310" s="161" t="s">
        <v>868</v>
      </c>
      <c r="F310" s="161" t="s">
        <v>451</v>
      </c>
      <c r="G310" s="161" t="s">
        <v>219</v>
      </c>
      <c r="H310" s="162">
        <v>27.8</v>
      </c>
      <c r="I310" s="163"/>
      <c r="J310" s="158" t="s">
        <v>65</v>
      </c>
      <c r="K310" s="159"/>
      <c r="L310" s="153">
        <v>2</v>
      </c>
      <c r="M310" s="154">
        <f t="shared" si="38"/>
        <v>17.98</v>
      </c>
      <c r="N310" s="155" t="str">
        <f t="shared" si="39"/>
        <v/>
      </c>
      <c r="O310" s="156">
        <f t="shared" si="40"/>
        <v>55.6</v>
      </c>
      <c r="P310" s="156" t="e">
        <f t="shared" si="41"/>
        <v>#VALUE!</v>
      </c>
      <c r="Q310" s="156" t="e">
        <f t="shared" si="42"/>
        <v>#VALUE!</v>
      </c>
      <c r="R310" s="157" t="str">
        <f t="shared" si="36"/>
        <v>T</v>
      </c>
      <c r="S310" s="157">
        <f t="shared" si="43"/>
        <v>17.98</v>
      </c>
      <c r="T310" s="157">
        <f t="shared" si="37"/>
        <v>0</v>
      </c>
      <c r="U310" s="157">
        <f>IF(M310&lt;&gt;0,IF(M310=SVS,0,IF(M310=SVSg,0,IF(M310=Stundenverrechnungssatz!G5279,0,IF(M310=Stundenverrechnungssatz!I5279,0,IF(M310=Stundenverrechnungssatz!K5279,0,IF(M310=Stundenverrechnungssatz!M5279,0,1)))))))</f>
        <v>0</v>
      </c>
      <c r="V310" s="20"/>
    </row>
    <row r="311" spans="1:22" s="38" customFormat="1" ht="15" customHeight="1" x14ac:dyDescent="0.2">
      <c r="A311" s="160">
        <v>306</v>
      </c>
      <c r="B311" s="161" t="s">
        <v>684</v>
      </c>
      <c r="C311" s="161" t="s">
        <v>435</v>
      </c>
      <c r="D311" s="161" t="s">
        <v>285</v>
      </c>
      <c r="E311" s="161" t="s">
        <v>869</v>
      </c>
      <c r="F311" s="161" t="s">
        <v>212</v>
      </c>
      <c r="G311" s="161" t="s">
        <v>219</v>
      </c>
      <c r="H311" s="162">
        <v>60.18</v>
      </c>
      <c r="I311" s="163" t="s">
        <v>214</v>
      </c>
      <c r="J311" s="158" t="s">
        <v>36</v>
      </c>
      <c r="K311" s="159"/>
      <c r="L311" s="153">
        <v>191.11</v>
      </c>
      <c r="M311" s="154">
        <f t="shared" si="38"/>
        <v>17.98</v>
      </c>
      <c r="N311" s="155" t="str">
        <f t="shared" si="39"/>
        <v/>
      </c>
      <c r="O311" s="156">
        <f t="shared" si="40"/>
        <v>11500.999800000001</v>
      </c>
      <c r="P311" s="156" t="e">
        <f t="shared" si="41"/>
        <v>#VALUE!</v>
      </c>
      <c r="Q311" s="156" t="e">
        <f t="shared" si="42"/>
        <v>#VALUE!</v>
      </c>
      <c r="R311" s="157" t="str">
        <f t="shared" si="36"/>
        <v>F</v>
      </c>
      <c r="S311" s="157">
        <f t="shared" si="43"/>
        <v>17.98</v>
      </c>
      <c r="T311" s="157">
        <f t="shared" si="37"/>
        <v>60.18</v>
      </c>
      <c r="U311" s="157">
        <f>IF(M311&lt;&gt;0,IF(M311=SVS,0,IF(M311=SVSg,0,IF(M311=Stundenverrechnungssatz!G5280,0,IF(M311=Stundenverrechnungssatz!I5280,0,IF(M311=Stundenverrechnungssatz!K5280,0,IF(M311=Stundenverrechnungssatz!M5280,0,1)))))))</f>
        <v>0</v>
      </c>
      <c r="V311" s="20"/>
    </row>
    <row r="312" spans="1:22" s="38" customFormat="1" ht="15" customHeight="1" x14ac:dyDescent="0.2">
      <c r="A312" s="160">
        <v>307</v>
      </c>
      <c r="B312" s="161" t="s">
        <v>684</v>
      </c>
      <c r="C312" s="161" t="s">
        <v>435</v>
      </c>
      <c r="D312" s="161" t="s">
        <v>285</v>
      </c>
      <c r="E312" s="161" t="s">
        <v>870</v>
      </c>
      <c r="F312" s="161" t="s">
        <v>212</v>
      </c>
      <c r="G312" s="161" t="s">
        <v>333</v>
      </c>
      <c r="H312" s="162">
        <v>30.94</v>
      </c>
      <c r="I312" s="163" t="s">
        <v>214</v>
      </c>
      <c r="J312" s="158" t="s">
        <v>36</v>
      </c>
      <c r="K312" s="159"/>
      <c r="L312" s="153">
        <v>191.11</v>
      </c>
      <c r="M312" s="154">
        <f t="shared" si="38"/>
        <v>17.98</v>
      </c>
      <c r="N312" s="155" t="str">
        <f t="shared" si="39"/>
        <v/>
      </c>
      <c r="O312" s="156">
        <f t="shared" si="40"/>
        <v>5912.943400000001</v>
      </c>
      <c r="P312" s="156" t="e">
        <f t="shared" si="41"/>
        <v>#VALUE!</v>
      </c>
      <c r="Q312" s="156" t="e">
        <f t="shared" si="42"/>
        <v>#VALUE!</v>
      </c>
      <c r="R312" s="157" t="str">
        <f t="shared" si="36"/>
        <v>F</v>
      </c>
      <c r="S312" s="157">
        <f t="shared" si="43"/>
        <v>17.98</v>
      </c>
      <c r="T312" s="157">
        <f t="shared" si="37"/>
        <v>30.94</v>
      </c>
      <c r="U312" s="157">
        <f>IF(M312&lt;&gt;0,IF(M312=SVS,0,IF(M312=SVSg,0,IF(M312=Stundenverrechnungssatz!G5281,0,IF(M312=Stundenverrechnungssatz!I5281,0,IF(M312=Stundenverrechnungssatz!K5281,0,IF(M312=Stundenverrechnungssatz!M5281,0,1)))))))</f>
        <v>0</v>
      </c>
      <c r="V312" s="20"/>
    </row>
    <row r="313" spans="1:22" s="38" customFormat="1" ht="15" customHeight="1" x14ac:dyDescent="0.2">
      <c r="A313" s="160">
        <v>308</v>
      </c>
      <c r="B313" s="161" t="s">
        <v>684</v>
      </c>
      <c r="C313" s="161" t="s">
        <v>435</v>
      </c>
      <c r="D313" s="161" t="s">
        <v>285</v>
      </c>
      <c r="E313" s="161" t="s">
        <v>871</v>
      </c>
      <c r="F313" s="161" t="s">
        <v>212</v>
      </c>
      <c r="G313" s="161" t="s">
        <v>333</v>
      </c>
      <c r="H313" s="162">
        <v>41.52</v>
      </c>
      <c r="I313" s="163" t="s">
        <v>214</v>
      </c>
      <c r="J313" s="158" t="s">
        <v>36</v>
      </c>
      <c r="K313" s="159"/>
      <c r="L313" s="153">
        <v>191.11</v>
      </c>
      <c r="M313" s="154">
        <f t="shared" si="38"/>
        <v>17.98</v>
      </c>
      <c r="N313" s="155" t="str">
        <f t="shared" si="39"/>
        <v/>
      </c>
      <c r="O313" s="156">
        <f t="shared" si="40"/>
        <v>7934.887200000001</v>
      </c>
      <c r="P313" s="156" t="e">
        <f t="shared" si="41"/>
        <v>#VALUE!</v>
      </c>
      <c r="Q313" s="156" t="e">
        <f t="shared" si="42"/>
        <v>#VALUE!</v>
      </c>
      <c r="R313" s="157" t="str">
        <f t="shared" si="36"/>
        <v>F</v>
      </c>
      <c r="S313" s="157">
        <f t="shared" si="43"/>
        <v>17.98</v>
      </c>
      <c r="T313" s="157">
        <f t="shared" si="37"/>
        <v>41.52</v>
      </c>
      <c r="U313" s="157">
        <f>IF(M313&lt;&gt;0,IF(M313=SVS,0,IF(M313=SVSg,0,IF(M313=Stundenverrechnungssatz!G5282,0,IF(M313=Stundenverrechnungssatz!I5282,0,IF(M313=Stundenverrechnungssatz!K5282,0,IF(M313=Stundenverrechnungssatz!M5282,0,1)))))))</f>
        <v>0</v>
      </c>
      <c r="V313" s="20"/>
    </row>
    <row r="314" spans="1:22" s="38" customFormat="1" ht="15" customHeight="1" x14ac:dyDescent="0.2">
      <c r="A314" s="160">
        <v>309</v>
      </c>
      <c r="B314" s="161" t="s">
        <v>684</v>
      </c>
      <c r="C314" s="161" t="s">
        <v>435</v>
      </c>
      <c r="D314" s="161" t="s">
        <v>285</v>
      </c>
      <c r="E314" s="161" t="s">
        <v>872</v>
      </c>
      <c r="F314" s="161" t="s">
        <v>303</v>
      </c>
      <c r="G314" s="161" t="s">
        <v>219</v>
      </c>
      <c r="H314" s="162">
        <v>19.32</v>
      </c>
      <c r="I314" s="163" t="s">
        <v>214</v>
      </c>
      <c r="J314" s="158" t="s">
        <v>36</v>
      </c>
      <c r="K314" s="159"/>
      <c r="L314" s="153">
        <v>191.11</v>
      </c>
      <c r="M314" s="154">
        <f t="shared" si="38"/>
        <v>17.98</v>
      </c>
      <c r="N314" s="155" t="str">
        <f t="shared" si="39"/>
        <v/>
      </c>
      <c r="O314" s="156">
        <f t="shared" si="40"/>
        <v>3692.2452000000003</v>
      </c>
      <c r="P314" s="156" t="e">
        <f t="shared" si="41"/>
        <v>#VALUE!</v>
      </c>
      <c r="Q314" s="156" t="e">
        <f t="shared" si="42"/>
        <v>#VALUE!</v>
      </c>
      <c r="R314" s="157" t="str">
        <f t="shared" si="36"/>
        <v>F</v>
      </c>
      <c r="S314" s="157">
        <f t="shared" si="43"/>
        <v>17.98</v>
      </c>
      <c r="T314" s="157">
        <f t="shared" si="37"/>
        <v>19.32</v>
      </c>
      <c r="U314" s="157">
        <f>IF(M314&lt;&gt;0,IF(M314=SVS,0,IF(M314=SVSg,0,IF(M314=Stundenverrechnungssatz!G5283,0,IF(M314=Stundenverrechnungssatz!I5283,0,IF(M314=Stundenverrechnungssatz!K5283,0,IF(M314=Stundenverrechnungssatz!M5283,0,1)))))))</f>
        <v>0</v>
      </c>
      <c r="V314" s="20"/>
    </row>
    <row r="315" spans="1:22" s="38" customFormat="1" ht="15" customHeight="1" x14ac:dyDescent="0.2">
      <c r="A315" s="160">
        <v>310</v>
      </c>
      <c r="B315" s="161" t="s">
        <v>684</v>
      </c>
      <c r="C315" s="161" t="s">
        <v>435</v>
      </c>
      <c r="D315" s="161" t="s">
        <v>339</v>
      </c>
      <c r="E315" s="161" t="s">
        <v>873</v>
      </c>
      <c r="F315" s="161" t="s">
        <v>1876</v>
      </c>
      <c r="G315" s="161" t="s">
        <v>219</v>
      </c>
      <c r="H315" s="162">
        <v>102.82</v>
      </c>
      <c r="I315" s="163" t="s">
        <v>214</v>
      </c>
      <c r="J315" s="158" t="s">
        <v>63</v>
      </c>
      <c r="K315" s="159"/>
      <c r="L315" s="153">
        <v>38.08</v>
      </c>
      <c r="M315" s="154">
        <f t="shared" si="38"/>
        <v>17.98</v>
      </c>
      <c r="N315" s="155" t="str">
        <f t="shared" si="39"/>
        <v/>
      </c>
      <c r="O315" s="156">
        <f t="shared" si="40"/>
        <v>3915.3855999999996</v>
      </c>
      <c r="P315" s="156" t="e">
        <f t="shared" si="41"/>
        <v>#VALUE!</v>
      </c>
      <c r="Q315" s="156" t="e">
        <f t="shared" si="42"/>
        <v>#VALUE!</v>
      </c>
      <c r="R315" s="157" t="str">
        <f t="shared" si="36"/>
        <v>T</v>
      </c>
      <c r="S315" s="157">
        <f t="shared" si="43"/>
        <v>17.98</v>
      </c>
      <c r="T315" s="157">
        <f t="shared" si="37"/>
        <v>102.82</v>
      </c>
      <c r="U315" s="157">
        <f>IF(M315&lt;&gt;0,IF(M315=SVS,0,IF(M315=SVSg,0,IF(M315=Stundenverrechnungssatz!G5284,0,IF(M315=Stundenverrechnungssatz!I5284,0,IF(M315=Stundenverrechnungssatz!K5284,0,IF(M315=Stundenverrechnungssatz!M5284,0,1)))))))</f>
        <v>0</v>
      </c>
      <c r="V315" s="20"/>
    </row>
    <row r="316" spans="1:22" s="38" customFormat="1" ht="15" customHeight="1" x14ac:dyDescent="0.2">
      <c r="A316" s="160">
        <v>311</v>
      </c>
      <c r="B316" s="161" t="s">
        <v>684</v>
      </c>
      <c r="C316" s="161" t="s">
        <v>435</v>
      </c>
      <c r="D316" s="161" t="s">
        <v>339</v>
      </c>
      <c r="E316" s="161" t="s">
        <v>874</v>
      </c>
      <c r="F316" s="161" t="s">
        <v>347</v>
      </c>
      <c r="G316" s="161" t="s">
        <v>219</v>
      </c>
      <c r="H316" s="162">
        <v>25.93</v>
      </c>
      <c r="I316" s="163"/>
      <c r="J316" s="158" t="s">
        <v>64</v>
      </c>
      <c r="K316" s="159"/>
      <c r="L316" s="153">
        <v>9</v>
      </c>
      <c r="M316" s="154">
        <f t="shared" si="38"/>
        <v>17.98</v>
      </c>
      <c r="N316" s="155" t="str">
        <f t="shared" si="39"/>
        <v/>
      </c>
      <c r="O316" s="156">
        <f t="shared" si="40"/>
        <v>233.37</v>
      </c>
      <c r="P316" s="156" t="e">
        <f t="shared" si="41"/>
        <v>#VALUE!</v>
      </c>
      <c r="Q316" s="156" t="e">
        <f t="shared" si="42"/>
        <v>#VALUE!</v>
      </c>
      <c r="R316" s="157" t="str">
        <f t="shared" si="36"/>
        <v>T</v>
      </c>
      <c r="S316" s="157">
        <f t="shared" si="43"/>
        <v>17.98</v>
      </c>
      <c r="T316" s="157">
        <f t="shared" si="37"/>
        <v>0</v>
      </c>
      <c r="U316" s="157">
        <f>IF(M316&lt;&gt;0,IF(M316=SVS,0,IF(M316=SVSg,0,IF(M316=Stundenverrechnungssatz!G5285,0,IF(M316=Stundenverrechnungssatz!I5285,0,IF(M316=Stundenverrechnungssatz!K5285,0,IF(M316=Stundenverrechnungssatz!M5285,0,1)))))))</f>
        <v>0</v>
      </c>
      <c r="V316" s="20"/>
    </row>
    <row r="317" spans="1:22" s="38" customFormat="1" ht="15" customHeight="1" x14ac:dyDescent="0.2">
      <c r="A317" s="160">
        <v>312</v>
      </c>
      <c r="B317" s="161" t="s">
        <v>684</v>
      </c>
      <c r="C317" s="161" t="s">
        <v>435</v>
      </c>
      <c r="D317" s="161" t="s">
        <v>339</v>
      </c>
      <c r="E317" s="161" t="s">
        <v>875</v>
      </c>
      <c r="F317" s="161" t="s">
        <v>876</v>
      </c>
      <c r="G317" s="161" t="s">
        <v>219</v>
      </c>
      <c r="H317" s="162">
        <v>35.1</v>
      </c>
      <c r="I317" s="163" t="s">
        <v>214</v>
      </c>
      <c r="J317" s="158" t="s">
        <v>64</v>
      </c>
      <c r="K317" s="159"/>
      <c r="L317" s="153">
        <v>9</v>
      </c>
      <c r="M317" s="154">
        <f t="shared" si="38"/>
        <v>17.98</v>
      </c>
      <c r="N317" s="155" t="str">
        <f t="shared" si="39"/>
        <v/>
      </c>
      <c r="O317" s="156">
        <f t="shared" si="40"/>
        <v>315.90000000000003</v>
      </c>
      <c r="P317" s="156" t="e">
        <f t="shared" si="41"/>
        <v>#VALUE!</v>
      </c>
      <c r="Q317" s="156" t="e">
        <f t="shared" si="42"/>
        <v>#VALUE!</v>
      </c>
      <c r="R317" s="157" t="str">
        <f t="shared" si="36"/>
        <v>T</v>
      </c>
      <c r="S317" s="157">
        <f t="shared" si="43"/>
        <v>17.98</v>
      </c>
      <c r="T317" s="157">
        <f t="shared" si="37"/>
        <v>35.1</v>
      </c>
      <c r="U317" s="157">
        <f>IF(M317&lt;&gt;0,IF(M317=SVS,0,IF(M317=SVSg,0,IF(M317=Stundenverrechnungssatz!G5286,0,IF(M317=Stundenverrechnungssatz!I5286,0,IF(M317=Stundenverrechnungssatz!K5286,0,IF(M317=Stundenverrechnungssatz!M5286,0,1)))))))</f>
        <v>0</v>
      </c>
      <c r="V317" s="20"/>
    </row>
    <row r="318" spans="1:22" s="38" customFormat="1" ht="15" customHeight="1" x14ac:dyDescent="0.2">
      <c r="A318" s="160">
        <v>313</v>
      </c>
      <c r="B318" s="161" t="s">
        <v>684</v>
      </c>
      <c r="C318" s="161" t="s">
        <v>435</v>
      </c>
      <c r="D318" s="161" t="s">
        <v>339</v>
      </c>
      <c r="E318" s="161" t="s">
        <v>877</v>
      </c>
      <c r="F318" s="161" t="s">
        <v>258</v>
      </c>
      <c r="G318" s="161" t="s">
        <v>217</v>
      </c>
      <c r="H318" s="162">
        <v>6.22</v>
      </c>
      <c r="I318" s="163"/>
      <c r="J318" s="158" t="s">
        <v>34</v>
      </c>
      <c r="K318" s="159"/>
      <c r="L318" s="153">
        <v>191.11</v>
      </c>
      <c r="M318" s="154">
        <f t="shared" si="38"/>
        <v>17.98</v>
      </c>
      <c r="N318" s="155" t="str">
        <f t="shared" si="39"/>
        <v/>
      </c>
      <c r="O318" s="156">
        <f t="shared" si="40"/>
        <v>1188.7042000000001</v>
      </c>
      <c r="P318" s="156" t="e">
        <f t="shared" si="41"/>
        <v>#VALUE!</v>
      </c>
      <c r="Q318" s="156" t="e">
        <f t="shared" si="42"/>
        <v>#VALUE!</v>
      </c>
      <c r="R318" s="157" t="str">
        <f t="shared" ref="R318:R334" si="44">LEFT(J318,1)</f>
        <v>C</v>
      </c>
      <c r="S318" s="157">
        <f t="shared" si="43"/>
        <v>17.98</v>
      </c>
      <c r="T318" s="157">
        <f t="shared" ref="T318:T381" si="45">IF(I318="x",H318,0)</f>
        <v>0</v>
      </c>
      <c r="U318" s="157">
        <f>IF(M318&lt;&gt;0,IF(M318=SVS,0,IF(M318=SVSg,0,IF(M318=Stundenverrechnungssatz!G5287,0,IF(M318=Stundenverrechnungssatz!I5287,0,IF(M318=Stundenverrechnungssatz!K5287,0,IF(M318=Stundenverrechnungssatz!M5287,0,1)))))))</f>
        <v>0</v>
      </c>
      <c r="V318" s="20"/>
    </row>
    <row r="319" spans="1:22" s="38" customFormat="1" ht="15" customHeight="1" x14ac:dyDescent="0.2">
      <c r="A319" s="160">
        <v>314</v>
      </c>
      <c r="B319" s="161" t="s">
        <v>684</v>
      </c>
      <c r="C319" s="161" t="s">
        <v>435</v>
      </c>
      <c r="D319" s="161" t="s">
        <v>339</v>
      </c>
      <c r="E319" s="161" t="s">
        <v>878</v>
      </c>
      <c r="F319" s="161" t="s">
        <v>258</v>
      </c>
      <c r="G319" s="161" t="s">
        <v>217</v>
      </c>
      <c r="H319" s="162">
        <v>13.15</v>
      </c>
      <c r="I319" s="163"/>
      <c r="J319" s="158" t="s">
        <v>34</v>
      </c>
      <c r="K319" s="159"/>
      <c r="L319" s="153">
        <v>191.11</v>
      </c>
      <c r="M319" s="154">
        <f t="shared" si="38"/>
        <v>17.98</v>
      </c>
      <c r="N319" s="155" t="str">
        <f t="shared" si="39"/>
        <v/>
      </c>
      <c r="O319" s="156">
        <f t="shared" si="40"/>
        <v>2513.0965000000001</v>
      </c>
      <c r="P319" s="156" t="e">
        <f t="shared" si="41"/>
        <v>#VALUE!</v>
      </c>
      <c r="Q319" s="156" t="e">
        <f t="shared" si="42"/>
        <v>#VALUE!</v>
      </c>
      <c r="R319" s="157" t="str">
        <f t="shared" si="44"/>
        <v>C</v>
      </c>
      <c r="S319" s="157">
        <f t="shared" si="43"/>
        <v>17.98</v>
      </c>
      <c r="T319" s="157">
        <f t="shared" si="45"/>
        <v>0</v>
      </c>
      <c r="U319" s="157">
        <f>IF(M319&lt;&gt;0,IF(M319=SVS,0,IF(M319=SVSg,0,IF(M319=Stundenverrechnungssatz!G5288,0,IF(M319=Stundenverrechnungssatz!I5288,0,IF(M319=Stundenverrechnungssatz!K5288,0,IF(M319=Stundenverrechnungssatz!M5288,0,1)))))))</f>
        <v>0</v>
      </c>
      <c r="V319" s="20"/>
    </row>
    <row r="320" spans="1:22" s="38" customFormat="1" ht="15" customHeight="1" x14ac:dyDescent="0.2">
      <c r="A320" s="160">
        <v>315</v>
      </c>
      <c r="B320" s="161" t="s">
        <v>684</v>
      </c>
      <c r="C320" s="161" t="s">
        <v>435</v>
      </c>
      <c r="D320" s="161" t="s">
        <v>339</v>
      </c>
      <c r="E320" s="161" t="s">
        <v>879</v>
      </c>
      <c r="F320" s="161" t="s">
        <v>218</v>
      </c>
      <c r="G320" s="161" t="s">
        <v>217</v>
      </c>
      <c r="H320" s="162">
        <v>7.34</v>
      </c>
      <c r="I320" s="163"/>
      <c r="J320" s="158" t="s">
        <v>34</v>
      </c>
      <c r="K320" s="159"/>
      <c r="L320" s="153">
        <v>191.11</v>
      </c>
      <c r="M320" s="154">
        <f t="shared" si="38"/>
        <v>17.98</v>
      </c>
      <c r="N320" s="155" t="str">
        <f t="shared" si="39"/>
        <v/>
      </c>
      <c r="O320" s="156">
        <f t="shared" si="40"/>
        <v>1402.7474</v>
      </c>
      <c r="P320" s="156" t="e">
        <f t="shared" si="41"/>
        <v>#VALUE!</v>
      </c>
      <c r="Q320" s="156" t="e">
        <f t="shared" si="42"/>
        <v>#VALUE!</v>
      </c>
      <c r="R320" s="157" t="str">
        <f t="shared" si="44"/>
        <v>C</v>
      </c>
      <c r="S320" s="157">
        <f t="shared" si="43"/>
        <v>17.98</v>
      </c>
      <c r="T320" s="157">
        <f t="shared" si="45"/>
        <v>0</v>
      </c>
      <c r="U320" s="157">
        <f>IF(M320&lt;&gt;0,IF(M320=SVS,0,IF(M320=SVSg,0,IF(M320=Stundenverrechnungssatz!G5289,0,IF(M320=Stundenverrechnungssatz!I5289,0,IF(M320=Stundenverrechnungssatz!K5289,0,IF(M320=Stundenverrechnungssatz!M5289,0,1)))))))</f>
        <v>0</v>
      </c>
      <c r="V320" s="20"/>
    </row>
    <row r="321" spans="1:22" s="38" customFormat="1" ht="15" customHeight="1" x14ac:dyDescent="0.2">
      <c r="A321" s="160">
        <v>316</v>
      </c>
      <c r="B321" s="161" t="s">
        <v>684</v>
      </c>
      <c r="C321" s="161" t="s">
        <v>435</v>
      </c>
      <c r="D321" s="161" t="s">
        <v>339</v>
      </c>
      <c r="E321" s="161" t="s">
        <v>880</v>
      </c>
      <c r="F321" s="161" t="s">
        <v>218</v>
      </c>
      <c r="G321" s="161" t="s">
        <v>217</v>
      </c>
      <c r="H321" s="162">
        <v>15.96</v>
      </c>
      <c r="I321" s="163"/>
      <c r="J321" s="158" t="s">
        <v>34</v>
      </c>
      <c r="K321" s="159"/>
      <c r="L321" s="153">
        <v>191.11</v>
      </c>
      <c r="M321" s="154">
        <f t="shared" si="38"/>
        <v>17.98</v>
      </c>
      <c r="N321" s="155" t="str">
        <f t="shared" si="39"/>
        <v/>
      </c>
      <c r="O321" s="156">
        <f t="shared" si="40"/>
        <v>3050.1156000000005</v>
      </c>
      <c r="P321" s="156" t="e">
        <f t="shared" si="41"/>
        <v>#VALUE!</v>
      </c>
      <c r="Q321" s="156" t="e">
        <f t="shared" si="42"/>
        <v>#VALUE!</v>
      </c>
      <c r="R321" s="157" t="str">
        <f t="shared" si="44"/>
        <v>C</v>
      </c>
      <c r="S321" s="157">
        <f t="shared" si="43"/>
        <v>17.98</v>
      </c>
      <c r="T321" s="157">
        <f t="shared" si="45"/>
        <v>0</v>
      </c>
      <c r="U321" s="157">
        <f>IF(M321&lt;&gt;0,IF(M321=SVS,0,IF(M321=SVSg,0,IF(M321=Stundenverrechnungssatz!G5290,0,IF(M321=Stundenverrechnungssatz!I5290,0,IF(M321=Stundenverrechnungssatz!K5290,0,IF(M321=Stundenverrechnungssatz!M5290,0,1)))))))</f>
        <v>0</v>
      </c>
      <c r="V321" s="20"/>
    </row>
    <row r="322" spans="1:22" s="38" customFormat="1" ht="15" customHeight="1" x14ac:dyDescent="0.2">
      <c r="A322" s="160">
        <v>317</v>
      </c>
      <c r="B322" s="161" t="s">
        <v>684</v>
      </c>
      <c r="C322" s="161" t="s">
        <v>435</v>
      </c>
      <c r="D322" s="161" t="s">
        <v>339</v>
      </c>
      <c r="E322" s="161" t="s">
        <v>881</v>
      </c>
      <c r="F322" s="161" t="s">
        <v>346</v>
      </c>
      <c r="G322" s="161" t="s">
        <v>350</v>
      </c>
      <c r="H322" s="162">
        <v>82.1</v>
      </c>
      <c r="I322" s="163"/>
      <c r="J322" s="158" t="s">
        <v>66</v>
      </c>
      <c r="K322" s="159"/>
      <c r="L322" s="153">
        <v>1</v>
      </c>
      <c r="M322" s="154">
        <f t="shared" si="38"/>
        <v>17.98</v>
      </c>
      <c r="N322" s="155" t="str">
        <f t="shared" si="39"/>
        <v/>
      </c>
      <c r="O322" s="156">
        <f t="shared" si="40"/>
        <v>82.1</v>
      </c>
      <c r="P322" s="156" t="e">
        <f t="shared" si="41"/>
        <v>#VALUE!</v>
      </c>
      <c r="Q322" s="156" t="e">
        <f t="shared" si="42"/>
        <v>#VALUE!</v>
      </c>
      <c r="R322" s="157" t="str">
        <f t="shared" si="44"/>
        <v>T</v>
      </c>
      <c r="S322" s="157">
        <f t="shared" si="43"/>
        <v>17.98</v>
      </c>
      <c r="T322" s="157">
        <f t="shared" si="45"/>
        <v>0</v>
      </c>
      <c r="U322" s="157">
        <f>IF(M322&lt;&gt;0,IF(M322=SVS,0,IF(M322=SVSg,0,IF(M322=Stundenverrechnungssatz!G5291,0,IF(M322=Stundenverrechnungssatz!I5291,0,IF(M322=Stundenverrechnungssatz!K5291,0,IF(M322=Stundenverrechnungssatz!M5291,0,1)))))))</f>
        <v>0</v>
      </c>
      <c r="V322" s="20"/>
    </row>
    <row r="323" spans="1:22" s="38" customFormat="1" ht="15" customHeight="1" x14ac:dyDescent="0.2">
      <c r="A323" s="160">
        <v>318</v>
      </c>
      <c r="B323" s="161" t="s">
        <v>684</v>
      </c>
      <c r="C323" s="161" t="s">
        <v>435</v>
      </c>
      <c r="D323" s="161" t="s">
        <v>339</v>
      </c>
      <c r="E323" s="161" t="s">
        <v>882</v>
      </c>
      <c r="F323" s="161" t="s">
        <v>451</v>
      </c>
      <c r="G323" s="161" t="s">
        <v>219</v>
      </c>
      <c r="H323" s="162">
        <v>17.87</v>
      </c>
      <c r="I323" s="163"/>
      <c r="J323" s="158" t="s">
        <v>65</v>
      </c>
      <c r="K323" s="159"/>
      <c r="L323" s="153">
        <v>2</v>
      </c>
      <c r="M323" s="154">
        <f t="shared" si="38"/>
        <v>17.98</v>
      </c>
      <c r="N323" s="155" t="str">
        <f t="shared" si="39"/>
        <v/>
      </c>
      <c r="O323" s="156">
        <f t="shared" si="40"/>
        <v>35.74</v>
      </c>
      <c r="P323" s="156" t="e">
        <f t="shared" si="41"/>
        <v>#VALUE!</v>
      </c>
      <c r="Q323" s="156" t="e">
        <f t="shared" si="42"/>
        <v>#VALUE!</v>
      </c>
      <c r="R323" s="157" t="str">
        <f t="shared" si="44"/>
        <v>T</v>
      </c>
      <c r="S323" s="157">
        <f t="shared" si="43"/>
        <v>17.98</v>
      </c>
      <c r="T323" s="157">
        <f t="shared" si="45"/>
        <v>0</v>
      </c>
      <c r="U323" s="157">
        <f>IF(M323&lt;&gt;0,IF(M323=SVS,0,IF(M323=SVSg,0,IF(M323=Stundenverrechnungssatz!G5292,0,IF(M323=Stundenverrechnungssatz!I5292,0,IF(M323=Stundenverrechnungssatz!K5292,0,IF(M323=Stundenverrechnungssatz!M5292,0,1)))))))</f>
        <v>0</v>
      </c>
      <c r="V323" s="20"/>
    </row>
    <row r="324" spans="1:22" s="38" customFormat="1" ht="15" customHeight="1" x14ac:dyDescent="0.2">
      <c r="A324" s="160">
        <v>319</v>
      </c>
      <c r="B324" s="161" t="s">
        <v>684</v>
      </c>
      <c r="C324" s="161" t="s">
        <v>435</v>
      </c>
      <c r="D324" s="161" t="s">
        <v>339</v>
      </c>
      <c r="E324" s="161" t="s">
        <v>883</v>
      </c>
      <c r="F324" s="161" t="s">
        <v>263</v>
      </c>
      <c r="G324" s="161" t="s">
        <v>219</v>
      </c>
      <c r="H324" s="162">
        <v>4.28</v>
      </c>
      <c r="I324" s="163"/>
      <c r="J324" s="158" t="s">
        <v>64</v>
      </c>
      <c r="K324" s="159"/>
      <c r="L324" s="153">
        <v>9</v>
      </c>
      <c r="M324" s="154">
        <f t="shared" si="38"/>
        <v>17.98</v>
      </c>
      <c r="N324" s="155" t="str">
        <f t="shared" si="39"/>
        <v/>
      </c>
      <c r="O324" s="156">
        <f t="shared" si="40"/>
        <v>38.520000000000003</v>
      </c>
      <c r="P324" s="156" t="e">
        <f t="shared" si="41"/>
        <v>#VALUE!</v>
      </c>
      <c r="Q324" s="156" t="e">
        <f t="shared" si="42"/>
        <v>#VALUE!</v>
      </c>
      <c r="R324" s="157" t="str">
        <f t="shared" si="44"/>
        <v>T</v>
      </c>
      <c r="S324" s="157">
        <f t="shared" si="43"/>
        <v>17.98</v>
      </c>
      <c r="T324" s="157">
        <f t="shared" si="45"/>
        <v>0</v>
      </c>
      <c r="U324" s="157">
        <f>IF(M324&lt;&gt;0,IF(M324=SVS,0,IF(M324=SVSg,0,IF(M324=Stundenverrechnungssatz!G5293,0,IF(M324=Stundenverrechnungssatz!I5293,0,IF(M324=Stundenverrechnungssatz!K5293,0,IF(M324=Stundenverrechnungssatz!M5293,0,1)))))))</f>
        <v>0</v>
      </c>
      <c r="V324" s="20"/>
    </row>
    <row r="325" spans="1:22" s="38" customFormat="1" ht="15" customHeight="1" x14ac:dyDescent="0.2">
      <c r="A325" s="160">
        <v>320</v>
      </c>
      <c r="B325" s="161" t="s">
        <v>684</v>
      </c>
      <c r="C325" s="161" t="s">
        <v>435</v>
      </c>
      <c r="D325" s="161" t="s">
        <v>339</v>
      </c>
      <c r="E325" s="161" t="s">
        <v>884</v>
      </c>
      <c r="F325" s="161" t="s">
        <v>263</v>
      </c>
      <c r="G325" s="161" t="s">
        <v>328</v>
      </c>
      <c r="H325" s="162">
        <v>17.899999999999999</v>
      </c>
      <c r="I325" s="163"/>
      <c r="J325" s="158" t="s">
        <v>64</v>
      </c>
      <c r="K325" s="159"/>
      <c r="L325" s="153">
        <v>9</v>
      </c>
      <c r="M325" s="154">
        <f t="shared" si="38"/>
        <v>17.98</v>
      </c>
      <c r="N325" s="155" t="str">
        <f t="shared" si="39"/>
        <v/>
      </c>
      <c r="O325" s="156">
        <f t="shared" si="40"/>
        <v>161.1</v>
      </c>
      <c r="P325" s="156" t="e">
        <f t="shared" si="41"/>
        <v>#VALUE!</v>
      </c>
      <c r="Q325" s="156" t="e">
        <f t="shared" si="42"/>
        <v>#VALUE!</v>
      </c>
      <c r="R325" s="157" t="str">
        <f t="shared" si="44"/>
        <v>T</v>
      </c>
      <c r="S325" s="157">
        <f t="shared" si="43"/>
        <v>17.98</v>
      </c>
      <c r="T325" s="157">
        <f t="shared" si="45"/>
        <v>0</v>
      </c>
      <c r="U325" s="157">
        <f>IF(M325&lt;&gt;0,IF(M325=SVS,0,IF(M325=SVSg,0,IF(M325=Stundenverrechnungssatz!G5294,0,IF(M325=Stundenverrechnungssatz!I5294,0,IF(M325=Stundenverrechnungssatz!K5294,0,IF(M325=Stundenverrechnungssatz!M5294,0,1)))))))</f>
        <v>0</v>
      </c>
      <c r="V325" s="20"/>
    </row>
    <row r="326" spans="1:22" s="38" customFormat="1" ht="15" customHeight="1" x14ac:dyDescent="0.2">
      <c r="A326" s="160">
        <v>321</v>
      </c>
      <c r="B326" s="161" t="s">
        <v>684</v>
      </c>
      <c r="C326" s="161" t="s">
        <v>435</v>
      </c>
      <c r="D326" s="161" t="s">
        <v>339</v>
      </c>
      <c r="E326" s="161" t="s">
        <v>885</v>
      </c>
      <c r="F326" s="161" t="s">
        <v>886</v>
      </c>
      <c r="G326" s="161" t="s">
        <v>328</v>
      </c>
      <c r="H326" s="162">
        <v>14.14</v>
      </c>
      <c r="I326" s="163"/>
      <c r="J326" s="158" t="s">
        <v>66</v>
      </c>
      <c r="K326" s="159"/>
      <c r="L326" s="153">
        <v>1</v>
      </c>
      <c r="M326" s="154">
        <f t="shared" ref="M326:M389" si="46">SVS</f>
        <v>17.98</v>
      </c>
      <c r="N326" s="155" t="str">
        <f t="shared" ref="N326:N389" si="47">IF(VLOOKUP(J326,Vorgaben,4,FALSE)=0,"",VLOOKUP(J326,Vorgaben,4,FALSE))</f>
        <v/>
      </c>
      <c r="O326" s="156">
        <f t="shared" ref="O326:O389" si="48">H326*L326</f>
        <v>14.14</v>
      </c>
      <c r="P326" s="156" t="e">
        <f t="shared" ref="P326:P390" si="49">O326/N326</f>
        <v>#VALUE!</v>
      </c>
      <c r="Q326" s="156" t="e">
        <f t="shared" ref="Q326:Q390" si="50">P326*M326</f>
        <v>#VALUE!</v>
      </c>
      <c r="R326" s="157" t="str">
        <f t="shared" si="44"/>
        <v>T</v>
      </c>
      <c r="S326" s="157">
        <f t="shared" ref="S326:S390" si="51">IF(M326=SVS,M326,"")</f>
        <v>17.98</v>
      </c>
      <c r="T326" s="157">
        <f t="shared" si="45"/>
        <v>0</v>
      </c>
      <c r="U326" s="157">
        <f>IF(M326&lt;&gt;0,IF(M326=SVS,0,IF(M326=SVSg,0,IF(M326=Stundenverrechnungssatz!G5295,0,IF(M326=Stundenverrechnungssatz!I5295,0,IF(M326=Stundenverrechnungssatz!K5295,0,IF(M326=Stundenverrechnungssatz!M5295,0,1)))))))</f>
        <v>0</v>
      </c>
      <c r="V326" s="20"/>
    </row>
    <row r="327" spans="1:22" s="38" customFormat="1" ht="15" customHeight="1" x14ac:dyDescent="0.2">
      <c r="A327" s="160">
        <v>322</v>
      </c>
      <c r="B327" s="161" t="s">
        <v>684</v>
      </c>
      <c r="C327" s="161" t="s">
        <v>435</v>
      </c>
      <c r="D327" s="161" t="s">
        <v>339</v>
      </c>
      <c r="E327" s="161" t="s">
        <v>887</v>
      </c>
      <c r="F327" s="161" t="s">
        <v>263</v>
      </c>
      <c r="G327" s="161" t="s">
        <v>259</v>
      </c>
      <c r="H327" s="162">
        <v>15.55</v>
      </c>
      <c r="I327" s="163"/>
      <c r="J327" s="158" t="s">
        <v>64</v>
      </c>
      <c r="K327" s="159"/>
      <c r="L327" s="153">
        <v>9</v>
      </c>
      <c r="M327" s="154">
        <f t="shared" si="46"/>
        <v>17.98</v>
      </c>
      <c r="N327" s="155" t="str">
        <f t="shared" si="47"/>
        <v/>
      </c>
      <c r="O327" s="156">
        <f t="shared" si="48"/>
        <v>139.95000000000002</v>
      </c>
      <c r="P327" s="156" t="e">
        <f t="shared" si="49"/>
        <v>#VALUE!</v>
      </c>
      <c r="Q327" s="156" t="e">
        <f t="shared" si="50"/>
        <v>#VALUE!</v>
      </c>
      <c r="R327" s="157" t="str">
        <f t="shared" si="44"/>
        <v>T</v>
      </c>
      <c r="S327" s="157">
        <f t="shared" si="51"/>
        <v>17.98</v>
      </c>
      <c r="T327" s="157">
        <f t="shared" si="45"/>
        <v>0</v>
      </c>
      <c r="U327" s="157">
        <f>IF(M327&lt;&gt;0,IF(M327=SVS,0,IF(M327=SVSg,0,IF(M327=Stundenverrechnungssatz!G5296,0,IF(M327=Stundenverrechnungssatz!I5296,0,IF(M327=Stundenverrechnungssatz!K5296,0,IF(M327=Stundenverrechnungssatz!M5296,0,1)))))))</f>
        <v>0</v>
      </c>
      <c r="V327" s="20"/>
    </row>
    <row r="328" spans="1:22" s="38" customFormat="1" ht="15" customHeight="1" x14ac:dyDescent="0.2">
      <c r="A328" s="160">
        <v>323</v>
      </c>
      <c r="B328" s="161" t="s">
        <v>684</v>
      </c>
      <c r="C328" s="161" t="s">
        <v>435</v>
      </c>
      <c r="D328" s="161" t="s">
        <v>339</v>
      </c>
      <c r="E328" s="161" t="s">
        <v>888</v>
      </c>
      <c r="F328" s="161" t="s">
        <v>235</v>
      </c>
      <c r="G328" s="161" t="s">
        <v>217</v>
      </c>
      <c r="H328" s="162">
        <v>26.55</v>
      </c>
      <c r="I328" s="163"/>
      <c r="J328" s="158" t="s">
        <v>69</v>
      </c>
      <c r="K328" s="159"/>
      <c r="L328" s="153">
        <v>191.11</v>
      </c>
      <c r="M328" s="154">
        <f t="shared" si="46"/>
        <v>17.98</v>
      </c>
      <c r="N328" s="155" t="str">
        <f t="shared" si="47"/>
        <v/>
      </c>
      <c r="O328" s="156">
        <f t="shared" si="48"/>
        <v>5073.9705000000004</v>
      </c>
      <c r="P328" s="156" t="e">
        <f t="shared" si="49"/>
        <v>#VALUE!</v>
      </c>
      <c r="Q328" s="156" t="e">
        <f t="shared" si="50"/>
        <v>#VALUE!</v>
      </c>
      <c r="R328" s="157" t="str">
        <f t="shared" si="44"/>
        <v>U</v>
      </c>
      <c r="S328" s="157">
        <f t="shared" si="51"/>
        <v>17.98</v>
      </c>
      <c r="T328" s="157">
        <f t="shared" si="45"/>
        <v>0</v>
      </c>
      <c r="U328" s="157">
        <f>IF(M328&lt;&gt;0,IF(M328=SVS,0,IF(M328=SVSg,0,IF(M328=Stundenverrechnungssatz!G5297,0,IF(M328=Stundenverrechnungssatz!I5297,0,IF(M328=Stundenverrechnungssatz!K5297,0,IF(M328=Stundenverrechnungssatz!M5297,0,1)))))))</f>
        <v>0</v>
      </c>
      <c r="V328" s="20"/>
    </row>
    <row r="329" spans="1:22" s="38" customFormat="1" ht="15" customHeight="1" x14ac:dyDescent="0.2">
      <c r="A329" s="160">
        <v>324</v>
      </c>
      <c r="B329" s="161" t="s">
        <v>684</v>
      </c>
      <c r="C329" s="161" t="s">
        <v>435</v>
      </c>
      <c r="D329" s="161" t="s">
        <v>339</v>
      </c>
      <c r="E329" s="161" t="s">
        <v>889</v>
      </c>
      <c r="F329" s="161" t="s">
        <v>438</v>
      </c>
      <c r="G329" s="161" t="s">
        <v>217</v>
      </c>
      <c r="H329" s="162">
        <v>28</v>
      </c>
      <c r="I329" s="163"/>
      <c r="J329" s="158" t="s">
        <v>34</v>
      </c>
      <c r="K329" s="159"/>
      <c r="L329" s="153">
        <v>191.11</v>
      </c>
      <c r="M329" s="154">
        <f t="shared" si="46"/>
        <v>17.98</v>
      </c>
      <c r="N329" s="155" t="str">
        <f t="shared" si="47"/>
        <v/>
      </c>
      <c r="O329" s="156">
        <f t="shared" si="48"/>
        <v>5351.08</v>
      </c>
      <c r="P329" s="156" t="e">
        <f t="shared" si="49"/>
        <v>#VALUE!</v>
      </c>
      <c r="Q329" s="156" t="e">
        <f t="shared" si="50"/>
        <v>#VALUE!</v>
      </c>
      <c r="R329" s="157" t="str">
        <f t="shared" si="44"/>
        <v>C</v>
      </c>
      <c r="S329" s="157">
        <f t="shared" si="51"/>
        <v>17.98</v>
      </c>
      <c r="T329" s="157">
        <f t="shared" si="45"/>
        <v>0</v>
      </c>
      <c r="U329" s="157">
        <f>IF(M329&lt;&gt;0,IF(M329=SVS,0,IF(M329=SVSg,0,IF(M329=Stundenverrechnungssatz!G5298,0,IF(M329=Stundenverrechnungssatz!I5298,0,IF(M329=Stundenverrechnungssatz!K5298,0,IF(M329=Stundenverrechnungssatz!M5298,0,1)))))))</f>
        <v>0</v>
      </c>
      <c r="V329" s="20"/>
    </row>
    <row r="330" spans="1:22" s="38" customFormat="1" ht="15" customHeight="1" x14ac:dyDescent="0.2">
      <c r="A330" s="160">
        <v>325</v>
      </c>
      <c r="B330" s="161" t="s">
        <v>684</v>
      </c>
      <c r="C330" s="161" t="s">
        <v>435</v>
      </c>
      <c r="D330" s="161" t="s">
        <v>339</v>
      </c>
      <c r="E330" s="161" t="s">
        <v>890</v>
      </c>
      <c r="F330" s="161" t="s">
        <v>438</v>
      </c>
      <c r="G330" s="161" t="s">
        <v>217</v>
      </c>
      <c r="H330" s="162">
        <v>26.1</v>
      </c>
      <c r="I330" s="163"/>
      <c r="J330" s="158" t="s">
        <v>34</v>
      </c>
      <c r="K330" s="159"/>
      <c r="L330" s="153">
        <v>191.11</v>
      </c>
      <c r="M330" s="154">
        <f t="shared" si="46"/>
        <v>17.98</v>
      </c>
      <c r="N330" s="155" t="str">
        <f t="shared" si="47"/>
        <v/>
      </c>
      <c r="O330" s="156">
        <f t="shared" si="48"/>
        <v>4987.9710000000005</v>
      </c>
      <c r="P330" s="156" t="e">
        <f t="shared" si="49"/>
        <v>#VALUE!</v>
      </c>
      <c r="Q330" s="156" t="e">
        <f t="shared" si="50"/>
        <v>#VALUE!</v>
      </c>
      <c r="R330" s="157" t="str">
        <f t="shared" si="44"/>
        <v>C</v>
      </c>
      <c r="S330" s="157">
        <f t="shared" si="51"/>
        <v>17.98</v>
      </c>
      <c r="T330" s="157">
        <f t="shared" si="45"/>
        <v>0</v>
      </c>
      <c r="U330" s="157">
        <f>IF(M330&lt;&gt;0,IF(M330=SVS,0,IF(M330=SVSg,0,IF(M330=Stundenverrechnungssatz!G5299,0,IF(M330=Stundenverrechnungssatz!I5299,0,IF(M330=Stundenverrechnungssatz!K5299,0,IF(M330=Stundenverrechnungssatz!M5299,0,1)))))))</f>
        <v>0</v>
      </c>
      <c r="V330" s="20"/>
    </row>
    <row r="331" spans="1:22" s="38" customFormat="1" ht="15" customHeight="1" x14ac:dyDescent="0.2">
      <c r="A331" s="160">
        <v>326</v>
      </c>
      <c r="B331" s="161" t="s">
        <v>684</v>
      </c>
      <c r="C331" s="161" t="s">
        <v>435</v>
      </c>
      <c r="D331" s="161" t="s">
        <v>339</v>
      </c>
      <c r="E331" s="161" t="s">
        <v>891</v>
      </c>
      <c r="F331" s="161" t="s">
        <v>235</v>
      </c>
      <c r="G331" s="161" t="s">
        <v>217</v>
      </c>
      <c r="H331" s="162">
        <v>26.52</v>
      </c>
      <c r="I331" s="163"/>
      <c r="J331" s="158" t="s">
        <v>69</v>
      </c>
      <c r="K331" s="159"/>
      <c r="L331" s="153">
        <v>191.11</v>
      </c>
      <c r="M331" s="154">
        <f t="shared" si="46"/>
        <v>17.98</v>
      </c>
      <c r="N331" s="155" t="str">
        <f t="shared" si="47"/>
        <v/>
      </c>
      <c r="O331" s="156">
        <f t="shared" si="48"/>
        <v>5068.2372000000005</v>
      </c>
      <c r="P331" s="156" t="e">
        <f t="shared" si="49"/>
        <v>#VALUE!</v>
      </c>
      <c r="Q331" s="156" t="e">
        <f t="shared" si="50"/>
        <v>#VALUE!</v>
      </c>
      <c r="R331" s="157" t="str">
        <f t="shared" si="44"/>
        <v>U</v>
      </c>
      <c r="S331" s="157">
        <f t="shared" si="51"/>
        <v>17.98</v>
      </c>
      <c r="T331" s="157">
        <f t="shared" si="45"/>
        <v>0</v>
      </c>
      <c r="U331" s="157">
        <f>IF(M331&lt;&gt;0,IF(M331=SVS,0,IF(M331=SVSg,0,IF(M331=Stundenverrechnungssatz!G5300,0,IF(M331=Stundenverrechnungssatz!I5300,0,IF(M331=Stundenverrechnungssatz!K5300,0,IF(M331=Stundenverrechnungssatz!M5300,0,1)))))))</f>
        <v>0</v>
      </c>
      <c r="V331" s="20"/>
    </row>
    <row r="332" spans="1:22" s="38" customFormat="1" ht="15" customHeight="1" x14ac:dyDescent="0.2">
      <c r="A332" s="160">
        <v>327</v>
      </c>
      <c r="B332" s="161" t="s">
        <v>684</v>
      </c>
      <c r="C332" s="161" t="s">
        <v>435</v>
      </c>
      <c r="D332" s="161" t="s">
        <v>339</v>
      </c>
      <c r="E332" s="161" t="s">
        <v>892</v>
      </c>
      <c r="F332" s="161" t="s">
        <v>303</v>
      </c>
      <c r="G332" s="161" t="s">
        <v>219</v>
      </c>
      <c r="H332" s="162">
        <v>36.42</v>
      </c>
      <c r="I332" s="163"/>
      <c r="J332" s="158" t="s">
        <v>55</v>
      </c>
      <c r="K332" s="159"/>
      <c r="L332" s="153">
        <v>96.05</v>
      </c>
      <c r="M332" s="154">
        <f t="shared" si="46"/>
        <v>17.98</v>
      </c>
      <c r="N332" s="155" t="str">
        <f t="shared" si="47"/>
        <v/>
      </c>
      <c r="O332" s="156">
        <f t="shared" si="48"/>
        <v>3498.1410000000001</v>
      </c>
      <c r="P332" s="156" t="e">
        <f t="shared" si="49"/>
        <v>#VALUE!</v>
      </c>
      <c r="Q332" s="156" t="e">
        <f t="shared" si="50"/>
        <v>#VALUE!</v>
      </c>
      <c r="R332" s="157" t="str">
        <f t="shared" si="44"/>
        <v>F</v>
      </c>
      <c r="S332" s="157">
        <f t="shared" si="51"/>
        <v>17.98</v>
      </c>
      <c r="T332" s="157">
        <f t="shared" si="45"/>
        <v>0</v>
      </c>
      <c r="U332" s="157">
        <f>IF(M332&lt;&gt;0,IF(M332=SVS,0,IF(M332=SVSg,0,IF(M332=Stundenverrechnungssatz!G5301,0,IF(M332=Stundenverrechnungssatz!I5301,0,IF(M332=Stundenverrechnungssatz!K5301,0,IF(M332=Stundenverrechnungssatz!M5301,0,1)))))))</f>
        <v>0</v>
      </c>
      <c r="V332" s="20"/>
    </row>
    <row r="333" spans="1:22" s="38" customFormat="1" ht="15" customHeight="1" x14ac:dyDescent="0.2">
      <c r="A333" s="160">
        <v>328</v>
      </c>
      <c r="B333" s="161" t="s">
        <v>684</v>
      </c>
      <c r="C333" s="161" t="s">
        <v>435</v>
      </c>
      <c r="D333" s="161" t="s">
        <v>339</v>
      </c>
      <c r="E333" s="161" t="s">
        <v>893</v>
      </c>
      <c r="F333" s="161" t="s">
        <v>212</v>
      </c>
      <c r="G333" s="161" t="s">
        <v>219</v>
      </c>
      <c r="H333" s="162">
        <v>35.81</v>
      </c>
      <c r="I333" s="163"/>
      <c r="J333" s="158" t="s">
        <v>55</v>
      </c>
      <c r="K333" s="159"/>
      <c r="L333" s="153">
        <v>96.05</v>
      </c>
      <c r="M333" s="154">
        <f t="shared" si="46"/>
        <v>17.98</v>
      </c>
      <c r="N333" s="155" t="str">
        <f t="shared" si="47"/>
        <v/>
      </c>
      <c r="O333" s="156">
        <f t="shared" si="48"/>
        <v>3439.5505000000003</v>
      </c>
      <c r="P333" s="156" t="e">
        <f t="shared" si="49"/>
        <v>#VALUE!</v>
      </c>
      <c r="Q333" s="156" t="e">
        <f t="shared" si="50"/>
        <v>#VALUE!</v>
      </c>
      <c r="R333" s="157" t="str">
        <f t="shared" si="44"/>
        <v>F</v>
      </c>
      <c r="S333" s="157">
        <f t="shared" si="51"/>
        <v>17.98</v>
      </c>
      <c r="T333" s="157">
        <f t="shared" si="45"/>
        <v>0</v>
      </c>
      <c r="U333" s="157">
        <f>IF(M333&lt;&gt;0,IF(M333=SVS,0,IF(M333=SVSg,0,IF(M333=Stundenverrechnungssatz!G5302,0,IF(M333=Stundenverrechnungssatz!I5302,0,IF(M333=Stundenverrechnungssatz!K5302,0,IF(M333=Stundenverrechnungssatz!M5302,0,1)))))))</f>
        <v>0</v>
      </c>
      <c r="V333" s="20"/>
    </row>
    <row r="334" spans="1:22" s="38" customFormat="1" ht="15" customHeight="1" x14ac:dyDescent="0.2">
      <c r="A334" s="160">
        <v>329</v>
      </c>
      <c r="B334" s="161" t="s">
        <v>684</v>
      </c>
      <c r="C334" s="161" t="s">
        <v>435</v>
      </c>
      <c r="D334" s="161" t="s">
        <v>339</v>
      </c>
      <c r="E334" s="161" t="s">
        <v>894</v>
      </c>
      <c r="F334" s="161" t="s">
        <v>212</v>
      </c>
      <c r="G334" s="161" t="s">
        <v>219</v>
      </c>
      <c r="H334" s="162">
        <v>27.17</v>
      </c>
      <c r="I334" s="163"/>
      <c r="J334" s="158" t="s">
        <v>55</v>
      </c>
      <c r="K334" s="159"/>
      <c r="L334" s="153">
        <v>96.05</v>
      </c>
      <c r="M334" s="154">
        <f t="shared" si="46"/>
        <v>17.98</v>
      </c>
      <c r="N334" s="155" t="str">
        <f t="shared" si="47"/>
        <v/>
      </c>
      <c r="O334" s="156">
        <f t="shared" si="48"/>
        <v>2609.6785</v>
      </c>
      <c r="P334" s="156" t="e">
        <f t="shared" si="49"/>
        <v>#VALUE!</v>
      </c>
      <c r="Q334" s="156" t="e">
        <f t="shared" si="50"/>
        <v>#VALUE!</v>
      </c>
      <c r="R334" s="157" t="str">
        <f t="shared" si="44"/>
        <v>F</v>
      </c>
      <c r="S334" s="157">
        <f t="shared" si="51"/>
        <v>17.98</v>
      </c>
      <c r="T334" s="157">
        <f t="shared" si="45"/>
        <v>0</v>
      </c>
      <c r="U334" s="157">
        <f>IF(M334&lt;&gt;0,IF(M334=SVS,0,IF(M334=SVSg,0,IF(M334=Stundenverrechnungssatz!G5303,0,IF(M334=Stundenverrechnungssatz!I5303,0,IF(M334=Stundenverrechnungssatz!K5303,0,IF(M334=Stundenverrechnungssatz!M5303,0,1)))))))</f>
        <v>0</v>
      </c>
      <c r="V334" s="20"/>
    </row>
    <row r="335" spans="1:22" s="38" customFormat="1" ht="15" customHeight="1" x14ac:dyDescent="0.2">
      <c r="A335" s="160">
        <v>330</v>
      </c>
      <c r="B335" s="161" t="s">
        <v>684</v>
      </c>
      <c r="C335" s="161"/>
      <c r="D335" s="161"/>
      <c r="E335" s="161"/>
      <c r="F335" s="161" t="s">
        <v>1871</v>
      </c>
      <c r="G335" s="161"/>
      <c r="H335" s="162">
        <v>1</v>
      </c>
      <c r="I335" s="163"/>
      <c r="J335" s="158" t="s">
        <v>55</v>
      </c>
      <c r="K335" s="159"/>
      <c r="L335" s="153">
        <v>191.11</v>
      </c>
      <c r="M335" s="154">
        <f t="shared" si="46"/>
        <v>17.98</v>
      </c>
      <c r="N335" s="155" t="str">
        <f t="shared" si="47"/>
        <v/>
      </c>
      <c r="O335" s="156">
        <f t="shared" si="48"/>
        <v>191.11</v>
      </c>
      <c r="P335" s="156" t="e">
        <f t="shared" ref="P335" si="52">O335/N335</f>
        <v>#VALUE!</v>
      </c>
      <c r="Q335" s="156" t="e">
        <f t="shared" ref="Q335" si="53">P335*M335</f>
        <v>#VALUE!</v>
      </c>
      <c r="R335" s="157"/>
      <c r="S335" s="157"/>
      <c r="T335" s="157">
        <f t="shared" si="45"/>
        <v>0</v>
      </c>
      <c r="U335" s="157"/>
      <c r="V335" s="20"/>
    </row>
    <row r="336" spans="1:22" s="38" customFormat="1" ht="15" customHeight="1" x14ac:dyDescent="0.2">
      <c r="A336" s="160">
        <v>331</v>
      </c>
      <c r="B336" s="161" t="s">
        <v>895</v>
      </c>
      <c r="C336" s="161" t="s">
        <v>896</v>
      </c>
      <c r="D336" s="161" t="s">
        <v>285</v>
      </c>
      <c r="E336" s="161" t="s">
        <v>504</v>
      </c>
      <c r="F336" s="161" t="s">
        <v>264</v>
      </c>
      <c r="G336" s="161" t="s">
        <v>351</v>
      </c>
      <c r="H336" s="162">
        <v>14.02</v>
      </c>
      <c r="I336" s="163"/>
      <c r="J336" s="158" t="s">
        <v>64</v>
      </c>
      <c r="K336" s="159"/>
      <c r="L336" s="153">
        <v>9</v>
      </c>
      <c r="M336" s="154">
        <f t="shared" si="46"/>
        <v>17.98</v>
      </c>
      <c r="N336" s="155" t="str">
        <f t="shared" si="47"/>
        <v/>
      </c>
      <c r="O336" s="156">
        <f t="shared" si="48"/>
        <v>126.17999999999999</v>
      </c>
      <c r="P336" s="156" t="e">
        <f t="shared" si="49"/>
        <v>#VALUE!</v>
      </c>
      <c r="Q336" s="156" t="e">
        <f t="shared" si="50"/>
        <v>#VALUE!</v>
      </c>
      <c r="R336" s="157" t="str">
        <f t="shared" ref="R336:R399" si="54">LEFT(J336,1)</f>
        <v>T</v>
      </c>
      <c r="S336" s="157">
        <f t="shared" si="51"/>
        <v>17.98</v>
      </c>
      <c r="T336" s="157">
        <f t="shared" si="45"/>
        <v>0</v>
      </c>
      <c r="U336" s="157">
        <f>IF(M336&lt;&gt;0,IF(M336=SVS,0,IF(M336=SVSg,0,IF(M336=Stundenverrechnungssatz!G5304,0,IF(M336=Stundenverrechnungssatz!I5304,0,IF(M336=Stundenverrechnungssatz!K5304,0,IF(M336=Stundenverrechnungssatz!M5304,0,1)))))))</f>
        <v>0</v>
      </c>
      <c r="V336" s="20"/>
    </row>
    <row r="337" spans="1:22" s="38" customFormat="1" ht="15" customHeight="1" x14ac:dyDescent="0.2">
      <c r="A337" s="160">
        <v>332</v>
      </c>
      <c r="B337" s="161" t="s">
        <v>895</v>
      </c>
      <c r="C337" s="161" t="s">
        <v>896</v>
      </c>
      <c r="D337" s="161" t="s">
        <v>285</v>
      </c>
      <c r="E337" s="161" t="s">
        <v>408</v>
      </c>
      <c r="F337" s="161" t="s">
        <v>239</v>
      </c>
      <c r="G337" s="161" t="s">
        <v>217</v>
      </c>
      <c r="H337" s="162">
        <v>7.93</v>
      </c>
      <c r="I337" s="163"/>
      <c r="J337" s="158" t="s">
        <v>34</v>
      </c>
      <c r="K337" s="159"/>
      <c r="L337" s="153">
        <v>191.11</v>
      </c>
      <c r="M337" s="154">
        <f t="shared" si="46"/>
        <v>17.98</v>
      </c>
      <c r="N337" s="155" t="str">
        <f t="shared" si="47"/>
        <v/>
      </c>
      <c r="O337" s="156">
        <f t="shared" si="48"/>
        <v>1515.5023000000001</v>
      </c>
      <c r="P337" s="156" t="e">
        <f t="shared" si="49"/>
        <v>#VALUE!</v>
      </c>
      <c r="Q337" s="156" t="e">
        <f t="shared" si="50"/>
        <v>#VALUE!</v>
      </c>
      <c r="R337" s="157" t="str">
        <f t="shared" si="54"/>
        <v>C</v>
      </c>
      <c r="S337" s="157">
        <f t="shared" si="51"/>
        <v>17.98</v>
      </c>
      <c r="T337" s="157">
        <f t="shared" si="45"/>
        <v>0</v>
      </c>
      <c r="U337" s="157">
        <f>IF(M337&lt;&gt;0,IF(M337=SVS,0,IF(M337=SVSg,0,IF(M337=Stundenverrechnungssatz!G5305,0,IF(M337=Stundenverrechnungssatz!I5305,0,IF(M337=Stundenverrechnungssatz!K5305,0,IF(M337=Stundenverrechnungssatz!M5305,0,1)))))))</f>
        <v>0</v>
      </c>
      <c r="V337" s="20"/>
    </row>
    <row r="338" spans="1:22" s="38" customFormat="1" ht="15" customHeight="1" x14ac:dyDescent="0.2">
      <c r="A338" s="160">
        <v>333</v>
      </c>
      <c r="B338" s="161" t="s">
        <v>895</v>
      </c>
      <c r="C338" s="161" t="s">
        <v>896</v>
      </c>
      <c r="D338" s="161" t="s">
        <v>285</v>
      </c>
      <c r="E338" s="161" t="s">
        <v>897</v>
      </c>
      <c r="F338" s="161" t="s">
        <v>218</v>
      </c>
      <c r="G338" s="161" t="s">
        <v>217</v>
      </c>
      <c r="H338" s="162">
        <v>16.18</v>
      </c>
      <c r="I338" s="163"/>
      <c r="J338" s="158" t="s">
        <v>34</v>
      </c>
      <c r="K338" s="159"/>
      <c r="L338" s="153">
        <v>191.11</v>
      </c>
      <c r="M338" s="154">
        <f t="shared" si="46"/>
        <v>17.98</v>
      </c>
      <c r="N338" s="155" t="str">
        <f t="shared" si="47"/>
        <v/>
      </c>
      <c r="O338" s="156">
        <f t="shared" si="48"/>
        <v>3092.1598000000004</v>
      </c>
      <c r="P338" s="156" t="e">
        <f t="shared" si="49"/>
        <v>#VALUE!</v>
      </c>
      <c r="Q338" s="156" t="e">
        <f t="shared" si="50"/>
        <v>#VALUE!</v>
      </c>
      <c r="R338" s="157" t="str">
        <f t="shared" si="54"/>
        <v>C</v>
      </c>
      <c r="S338" s="157">
        <f t="shared" si="51"/>
        <v>17.98</v>
      </c>
      <c r="T338" s="157">
        <f t="shared" si="45"/>
        <v>0</v>
      </c>
      <c r="U338" s="157">
        <f>IF(M338&lt;&gt;0,IF(M338=SVS,0,IF(M338=SVSg,0,IF(M338=Stundenverrechnungssatz!G5306,0,IF(M338=Stundenverrechnungssatz!I5306,0,IF(M338=Stundenverrechnungssatz!K5306,0,IF(M338=Stundenverrechnungssatz!M5306,0,1)))))))</f>
        <v>0</v>
      </c>
      <c r="V338" s="20"/>
    </row>
    <row r="339" spans="1:22" s="38" customFormat="1" ht="15" customHeight="1" x14ac:dyDescent="0.2">
      <c r="A339" s="160">
        <v>334</v>
      </c>
      <c r="B339" s="161" t="s">
        <v>895</v>
      </c>
      <c r="C339" s="161" t="s">
        <v>896</v>
      </c>
      <c r="D339" s="161" t="s">
        <v>285</v>
      </c>
      <c r="E339" s="161" t="s">
        <v>898</v>
      </c>
      <c r="F339" s="161" t="s">
        <v>216</v>
      </c>
      <c r="G339" s="161" t="s">
        <v>217</v>
      </c>
      <c r="H339" s="162">
        <v>2.85</v>
      </c>
      <c r="I339" s="163"/>
      <c r="J339" s="158" t="s">
        <v>119</v>
      </c>
      <c r="K339" s="159"/>
      <c r="L339" s="153">
        <v>0</v>
      </c>
      <c r="M339" s="154">
        <f t="shared" si="46"/>
        <v>17.98</v>
      </c>
      <c r="N339" s="155">
        <f t="shared" si="47"/>
        <v>1.0000000000000001E-5</v>
      </c>
      <c r="O339" s="156">
        <f t="shared" si="48"/>
        <v>0</v>
      </c>
      <c r="P339" s="156">
        <f t="shared" si="49"/>
        <v>0</v>
      </c>
      <c r="Q339" s="156">
        <f t="shared" si="50"/>
        <v>0</v>
      </c>
      <c r="R339" s="157" t="str">
        <f t="shared" si="54"/>
        <v>n</v>
      </c>
      <c r="S339" s="157">
        <f t="shared" si="51"/>
        <v>17.98</v>
      </c>
      <c r="T339" s="157">
        <f t="shared" si="45"/>
        <v>0</v>
      </c>
      <c r="U339" s="157">
        <f>IF(M339&lt;&gt;0,IF(M339=SVS,0,IF(M339=SVSg,0,IF(M339=Stundenverrechnungssatz!G5307,0,IF(M339=Stundenverrechnungssatz!I5307,0,IF(M339=Stundenverrechnungssatz!K5307,0,IF(M339=Stundenverrechnungssatz!M5307,0,1)))))))</f>
        <v>0</v>
      </c>
      <c r="V339" s="20"/>
    </row>
    <row r="340" spans="1:22" s="38" customFormat="1" ht="15" customHeight="1" x14ac:dyDescent="0.2">
      <c r="A340" s="160">
        <v>335</v>
      </c>
      <c r="B340" s="161" t="s">
        <v>895</v>
      </c>
      <c r="C340" s="161" t="s">
        <v>896</v>
      </c>
      <c r="D340" s="161" t="s">
        <v>285</v>
      </c>
      <c r="E340" s="161" t="s">
        <v>410</v>
      </c>
      <c r="F340" s="161" t="s">
        <v>239</v>
      </c>
      <c r="G340" s="161" t="s">
        <v>217</v>
      </c>
      <c r="H340" s="162">
        <v>7.09</v>
      </c>
      <c r="I340" s="163"/>
      <c r="J340" s="158" t="s">
        <v>34</v>
      </c>
      <c r="K340" s="159"/>
      <c r="L340" s="153">
        <v>191.11</v>
      </c>
      <c r="M340" s="154">
        <f t="shared" si="46"/>
        <v>17.98</v>
      </c>
      <c r="N340" s="155" t="str">
        <f t="shared" si="47"/>
        <v/>
      </c>
      <c r="O340" s="156">
        <f t="shared" si="48"/>
        <v>1354.9699000000001</v>
      </c>
      <c r="P340" s="156" t="e">
        <f t="shared" si="49"/>
        <v>#VALUE!</v>
      </c>
      <c r="Q340" s="156" t="e">
        <f t="shared" si="50"/>
        <v>#VALUE!</v>
      </c>
      <c r="R340" s="157" t="str">
        <f t="shared" si="54"/>
        <v>C</v>
      </c>
      <c r="S340" s="157">
        <f t="shared" si="51"/>
        <v>17.98</v>
      </c>
      <c r="T340" s="157">
        <f t="shared" si="45"/>
        <v>0</v>
      </c>
      <c r="U340" s="157">
        <f>IF(M340&lt;&gt;0,IF(M340=SVS,0,IF(M340=SVSg,0,IF(M340=Stundenverrechnungssatz!G5308,0,IF(M340=Stundenverrechnungssatz!I5308,0,IF(M340=Stundenverrechnungssatz!K5308,0,IF(M340=Stundenverrechnungssatz!M5308,0,1)))))))</f>
        <v>0</v>
      </c>
      <c r="V340" s="20"/>
    </row>
    <row r="341" spans="1:22" s="38" customFormat="1" ht="15" customHeight="1" x14ac:dyDescent="0.2">
      <c r="A341" s="160">
        <v>336</v>
      </c>
      <c r="B341" s="161" t="s">
        <v>895</v>
      </c>
      <c r="C341" s="161" t="s">
        <v>896</v>
      </c>
      <c r="D341" s="161" t="s">
        <v>285</v>
      </c>
      <c r="E341" s="161" t="s">
        <v>899</v>
      </c>
      <c r="F341" s="161" t="s">
        <v>258</v>
      </c>
      <c r="G341" s="161" t="s">
        <v>217</v>
      </c>
      <c r="H341" s="162">
        <v>20.79</v>
      </c>
      <c r="I341" s="163"/>
      <c r="J341" s="158" t="s">
        <v>34</v>
      </c>
      <c r="K341" s="159"/>
      <c r="L341" s="153">
        <v>191.11</v>
      </c>
      <c r="M341" s="154">
        <f t="shared" si="46"/>
        <v>17.98</v>
      </c>
      <c r="N341" s="155" t="str">
        <f t="shared" si="47"/>
        <v/>
      </c>
      <c r="O341" s="156">
        <f t="shared" si="48"/>
        <v>3973.1768999999999</v>
      </c>
      <c r="P341" s="156" t="e">
        <f t="shared" si="49"/>
        <v>#VALUE!</v>
      </c>
      <c r="Q341" s="156" t="e">
        <f t="shared" si="50"/>
        <v>#VALUE!</v>
      </c>
      <c r="R341" s="157" t="str">
        <f t="shared" si="54"/>
        <v>C</v>
      </c>
      <c r="S341" s="157">
        <f t="shared" si="51"/>
        <v>17.98</v>
      </c>
      <c r="T341" s="157">
        <f t="shared" si="45"/>
        <v>0</v>
      </c>
      <c r="U341" s="157">
        <f>IF(M341&lt;&gt;0,IF(M341=SVS,0,IF(M341=SVSg,0,IF(M341=Stundenverrechnungssatz!G5309,0,IF(M341=Stundenverrechnungssatz!I5309,0,IF(M341=Stundenverrechnungssatz!K5309,0,IF(M341=Stundenverrechnungssatz!M5309,0,1)))))))</f>
        <v>0</v>
      </c>
      <c r="V341" s="20"/>
    </row>
    <row r="342" spans="1:22" s="38" customFormat="1" ht="15" customHeight="1" x14ac:dyDescent="0.2">
      <c r="A342" s="160">
        <v>337</v>
      </c>
      <c r="B342" s="161" t="s">
        <v>895</v>
      </c>
      <c r="C342" s="161" t="s">
        <v>896</v>
      </c>
      <c r="D342" s="161" t="s">
        <v>285</v>
      </c>
      <c r="E342" s="161" t="s">
        <v>411</v>
      </c>
      <c r="F342" s="161" t="s">
        <v>225</v>
      </c>
      <c r="G342" s="161" t="s">
        <v>351</v>
      </c>
      <c r="H342" s="162">
        <v>15.37</v>
      </c>
      <c r="I342" s="163"/>
      <c r="J342" s="158" t="s">
        <v>51</v>
      </c>
      <c r="K342" s="159"/>
      <c r="L342" s="153">
        <v>191.11</v>
      </c>
      <c r="M342" s="154">
        <f t="shared" si="46"/>
        <v>17.98</v>
      </c>
      <c r="N342" s="155" t="str">
        <f t="shared" si="47"/>
        <v/>
      </c>
      <c r="O342" s="156">
        <f t="shared" si="48"/>
        <v>2937.3607000000002</v>
      </c>
      <c r="P342" s="156" t="e">
        <f t="shared" si="49"/>
        <v>#VALUE!</v>
      </c>
      <c r="Q342" s="156" t="e">
        <f t="shared" si="50"/>
        <v>#VALUE!</v>
      </c>
      <c r="R342" s="157" t="str">
        <f t="shared" si="54"/>
        <v>D</v>
      </c>
      <c r="S342" s="157">
        <f t="shared" si="51"/>
        <v>17.98</v>
      </c>
      <c r="T342" s="157">
        <f t="shared" si="45"/>
        <v>0</v>
      </c>
      <c r="U342" s="157">
        <f>IF(M342&lt;&gt;0,IF(M342=SVS,0,IF(M342=SVSg,0,IF(M342=Stundenverrechnungssatz!G5310,0,IF(M342=Stundenverrechnungssatz!I5310,0,IF(M342=Stundenverrechnungssatz!K5310,0,IF(M342=Stundenverrechnungssatz!M5310,0,1)))))))</f>
        <v>0</v>
      </c>
      <c r="V342" s="20"/>
    </row>
    <row r="343" spans="1:22" s="38" customFormat="1" ht="15" customHeight="1" x14ac:dyDescent="0.2">
      <c r="A343" s="160">
        <v>338</v>
      </c>
      <c r="B343" s="161" t="s">
        <v>895</v>
      </c>
      <c r="C343" s="161" t="s">
        <v>896</v>
      </c>
      <c r="D343" s="161" t="s">
        <v>285</v>
      </c>
      <c r="E343" s="161" t="s">
        <v>507</v>
      </c>
      <c r="F343" s="161" t="s">
        <v>43</v>
      </c>
      <c r="G343" s="161" t="s">
        <v>351</v>
      </c>
      <c r="H343" s="162">
        <v>30.35</v>
      </c>
      <c r="I343" s="163"/>
      <c r="J343" s="158" t="s">
        <v>31</v>
      </c>
      <c r="K343" s="159"/>
      <c r="L343" s="153">
        <v>96.05</v>
      </c>
      <c r="M343" s="154">
        <f t="shared" si="46"/>
        <v>17.98</v>
      </c>
      <c r="N343" s="155" t="str">
        <f t="shared" si="47"/>
        <v/>
      </c>
      <c r="O343" s="156">
        <f t="shared" si="48"/>
        <v>2915.1174999999998</v>
      </c>
      <c r="P343" s="156" t="e">
        <f t="shared" si="49"/>
        <v>#VALUE!</v>
      </c>
      <c r="Q343" s="156" t="e">
        <f t="shared" si="50"/>
        <v>#VALUE!</v>
      </c>
      <c r="R343" s="157" t="str">
        <f t="shared" si="54"/>
        <v>A</v>
      </c>
      <c r="S343" s="157">
        <f t="shared" si="51"/>
        <v>17.98</v>
      </c>
      <c r="T343" s="157">
        <f t="shared" si="45"/>
        <v>0</v>
      </c>
      <c r="U343" s="157">
        <f>IF(M343&lt;&gt;0,IF(M343=SVS,0,IF(M343=SVSg,0,IF(M343=Stundenverrechnungssatz!G5311,0,IF(M343=Stundenverrechnungssatz!I5311,0,IF(M343=Stundenverrechnungssatz!K5311,0,IF(M343=Stundenverrechnungssatz!M5311,0,1)))))))</f>
        <v>0</v>
      </c>
      <c r="V343" s="20"/>
    </row>
    <row r="344" spans="1:22" s="38" customFormat="1" ht="15" customHeight="1" x14ac:dyDescent="0.2">
      <c r="A344" s="160">
        <v>339</v>
      </c>
      <c r="B344" s="161" t="s">
        <v>895</v>
      </c>
      <c r="C344" s="161" t="s">
        <v>896</v>
      </c>
      <c r="D344" s="161" t="s">
        <v>285</v>
      </c>
      <c r="E344" s="161" t="s">
        <v>508</v>
      </c>
      <c r="F344" s="161" t="s">
        <v>900</v>
      </c>
      <c r="G344" s="161" t="s">
        <v>351</v>
      </c>
      <c r="H344" s="162">
        <v>21.06</v>
      </c>
      <c r="I344" s="163"/>
      <c r="J344" s="158" t="s">
        <v>31</v>
      </c>
      <c r="K344" s="159"/>
      <c r="L344" s="153">
        <v>96.05</v>
      </c>
      <c r="M344" s="154">
        <f t="shared" si="46"/>
        <v>17.98</v>
      </c>
      <c r="N344" s="155" t="str">
        <f t="shared" si="47"/>
        <v/>
      </c>
      <c r="O344" s="156">
        <f t="shared" si="48"/>
        <v>2022.8129999999999</v>
      </c>
      <c r="P344" s="156" t="e">
        <f t="shared" si="49"/>
        <v>#VALUE!</v>
      </c>
      <c r="Q344" s="156" t="e">
        <f t="shared" si="50"/>
        <v>#VALUE!</v>
      </c>
      <c r="R344" s="157" t="str">
        <f t="shared" si="54"/>
        <v>A</v>
      </c>
      <c r="S344" s="157">
        <f t="shared" si="51"/>
        <v>17.98</v>
      </c>
      <c r="T344" s="157">
        <f t="shared" si="45"/>
        <v>0</v>
      </c>
      <c r="U344" s="157">
        <f>IF(M344&lt;&gt;0,IF(M344=SVS,0,IF(M344=SVSg,0,IF(M344=Stundenverrechnungssatz!G5312,0,IF(M344=Stundenverrechnungssatz!I5312,0,IF(M344=Stundenverrechnungssatz!K5312,0,IF(M344=Stundenverrechnungssatz!M5312,0,1)))))))</f>
        <v>0</v>
      </c>
      <c r="V344" s="20"/>
    </row>
    <row r="345" spans="1:22" s="38" customFormat="1" ht="15" customHeight="1" x14ac:dyDescent="0.2">
      <c r="A345" s="160">
        <v>340</v>
      </c>
      <c r="B345" s="161" t="s">
        <v>895</v>
      </c>
      <c r="C345" s="161" t="s">
        <v>896</v>
      </c>
      <c r="D345" s="161" t="s">
        <v>285</v>
      </c>
      <c r="E345" s="161" t="s">
        <v>509</v>
      </c>
      <c r="F345" s="161" t="s">
        <v>227</v>
      </c>
      <c r="G345" s="161" t="s">
        <v>351</v>
      </c>
      <c r="H345" s="162">
        <v>57.89</v>
      </c>
      <c r="I345" s="163"/>
      <c r="J345" s="158" t="s">
        <v>31</v>
      </c>
      <c r="K345" s="159"/>
      <c r="L345" s="153">
        <v>96.05</v>
      </c>
      <c r="M345" s="154">
        <f t="shared" si="46"/>
        <v>17.98</v>
      </c>
      <c r="N345" s="155" t="str">
        <f t="shared" si="47"/>
        <v/>
      </c>
      <c r="O345" s="156">
        <f t="shared" si="48"/>
        <v>5560.3344999999999</v>
      </c>
      <c r="P345" s="156" t="e">
        <f t="shared" si="49"/>
        <v>#VALUE!</v>
      </c>
      <c r="Q345" s="156" t="e">
        <f t="shared" si="50"/>
        <v>#VALUE!</v>
      </c>
      <c r="R345" s="157" t="str">
        <f t="shared" si="54"/>
        <v>A</v>
      </c>
      <c r="S345" s="157">
        <f t="shared" si="51"/>
        <v>17.98</v>
      </c>
      <c r="T345" s="157">
        <f t="shared" si="45"/>
        <v>0</v>
      </c>
      <c r="U345" s="157">
        <f>IF(M345&lt;&gt;0,IF(M345=SVS,0,IF(M345=SVSg,0,IF(M345=Stundenverrechnungssatz!G5313,0,IF(M345=Stundenverrechnungssatz!I5313,0,IF(M345=Stundenverrechnungssatz!K5313,0,IF(M345=Stundenverrechnungssatz!M5313,0,1)))))))</f>
        <v>0</v>
      </c>
      <c r="V345" s="20"/>
    </row>
    <row r="346" spans="1:22" s="38" customFormat="1" ht="15" customHeight="1" x14ac:dyDescent="0.2">
      <c r="A346" s="160">
        <v>341</v>
      </c>
      <c r="B346" s="161" t="s">
        <v>895</v>
      </c>
      <c r="C346" s="161" t="s">
        <v>896</v>
      </c>
      <c r="D346" s="161" t="s">
        <v>285</v>
      </c>
      <c r="E346" s="161" t="s">
        <v>412</v>
      </c>
      <c r="F346" s="161" t="s">
        <v>901</v>
      </c>
      <c r="G346" s="161" t="s">
        <v>221</v>
      </c>
      <c r="H346" s="162">
        <v>14.83</v>
      </c>
      <c r="I346" s="163"/>
      <c r="J346" s="158" t="s">
        <v>36</v>
      </c>
      <c r="K346" s="159"/>
      <c r="L346" s="153">
        <v>191.11</v>
      </c>
      <c r="M346" s="154">
        <f t="shared" si="46"/>
        <v>17.98</v>
      </c>
      <c r="N346" s="155" t="str">
        <f t="shared" si="47"/>
        <v/>
      </c>
      <c r="O346" s="156">
        <f t="shared" si="48"/>
        <v>2834.1613000000002</v>
      </c>
      <c r="P346" s="156" t="e">
        <f t="shared" si="49"/>
        <v>#VALUE!</v>
      </c>
      <c r="Q346" s="156" t="e">
        <f t="shared" si="50"/>
        <v>#VALUE!</v>
      </c>
      <c r="R346" s="157" t="str">
        <f t="shared" si="54"/>
        <v>F</v>
      </c>
      <c r="S346" s="157">
        <f t="shared" si="51"/>
        <v>17.98</v>
      </c>
      <c r="T346" s="157">
        <f t="shared" si="45"/>
        <v>0</v>
      </c>
      <c r="U346" s="157">
        <f>IF(M346&lt;&gt;0,IF(M346=SVS,0,IF(M346=SVSg,0,IF(M346=Stundenverrechnungssatz!G5314,0,IF(M346=Stundenverrechnungssatz!I5314,0,IF(M346=Stundenverrechnungssatz!K5314,0,IF(M346=Stundenverrechnungssatz!M5314,0,1)))))))</f>
        <v>0</v>
      </c>
      <c r="V346" s="20"/>
    </row>
    <row r="347" spans="1:22" s="38" customFormat="1" ht="15" customHeight="1" x14ac:dyDescent="0.2">
      <c r="A347" s="160">
        <v>342</v>
      </c>
      <c r="B347" s="161" t="s">
        <v>895</v>
      </c>
      <c r="C347" s="161" t="s">
        <v>896</v>
      </c>
      <c r="D347" s="161" t="s">
        <v>285</v>
      </c>
      <c r="E347" s="161" t="s">
        <v>902</v>
      </c>
      <c r="F347" s="161" t="s">
        <v>903</v>
      </c>
      <c r="G347" s="161" t="s">
        <v>217</v>
      </c>
      <c r="H347" s="162">
        <v>6.81</v>
      </c>
      <c r="I347" s="163"/>
      <c r="J347" s="158" t="s">
        <v>34</v>
      </c>
      <c r="K347" s="159"/>
      <c r="L347" s="153">
        <v>191.11</v>
      </c>
      <c r="M347" s="154">
        <f t="shared" si="46"/>
        <v>17.98</v>
      </c>
      <c r="N347" s="155" t="str">
        <f t="shared" si="47"/>
        <v/>
      </c>
      <c r="O347" s="156">
        <f t="shared" si="48"/>
        <v>1301.4591</v>
      </c>
      <c r="P347" s="156" t="e">
        <f t="shared" si="49"/>
        <v>#VALUE!</v>
      </c>
      <c r="Q347" s="156" t="e">
        <f t="shared" si="50"/>
        <v>#VALUE!</v>
      </c>
      <c r="R347" s="157" t="str">
        <f t="shared" si="54"/>
        <v>C</v>
      </c>
      <c r="S347" s="157">
        <f t="shared" si="51"/>
        <v>17.98</v>
      </c>
      <c r="T347" s="157">
        <f t="shared" si="45"/>
        <v>0</v>
      </c>
      <c r="U347" s="157">
        <f>IF(M347&lt;&gt;0,IF(M347=SVS,0,IF(M347=SVSg,0,IF(M347=Stundenverrechnungssatz!G5315,0,IF(M347=Stundenverrechnungssatz!I5315,0,IF(M347=Stundenverrechnungssatz!K5315,0,IF(M347=Stundenverrechnungssatz!M5315,0,1)))))))</f>
        <v>0</v>
      </c>
      <c r="V347" s="20"/>
    </row>
    <row r="348" spans="1:22" s="38" customFormat="1" ht="15" customHeight="1" x14ac:dyDescent="0.2">
      <c r="A348" s="160">
        <v>343</v>
      </c>
      <c r="B348" s="161" t="s">
        <v>895</v>
      </c>
      <c r="C348" s="161" t="s">
        <v>896</v>
      </c>
      <c r="D348" s="161" t="s">
        <v>285</v>
      </c>
      <c r="E348" s="161" t="s">
        <v>904</v>
      </c>
      <c r="F348" s="161" t="s">
        <v>905</v>
      </c>
      <c r="G348" s="161" t="s">
        <v>217</v>
      </c>
      <c r="H348" s="162">
        <v>7.26</v>
      </c>
      <c r="I348" s="163"/>
      <c r="J348" s="158" t="s">
        <v>64</v>
      </c>
      <c r="K348" s="159"/>
      <c r="L348" s="153">
        <v>9</v>
      </c>
      <c r="M348" s="154">
        <f t="shared" si="46"/>
        <v>17.98</v>
      </c>
      <c r="N348" s="155" t="str">
        <f t="shared" si="47"/>
        <v/>
      </c>
      <c r="O348" s="156">
        <f t="shared" si="48"/>
        <v>65.34</v>
      </c>
      <c r="P348" s="156" t="e">
        <f t="shared" si="49"/>
        <v>#VALUE!</v>
      </c>
      <c r="Q348" s="156" t="e">
        <f t="shared" si="50"/>
        <v>#VALUE!</v>
      </c>
      <c r="R348" s="157" t="str">
        <f t="shared" si="54"/>
        <v>T</v>
      </c>
      <c r="S348" s="157">
        <f t="shared" si="51"/>
        <v>17.98</v>
      </c>
      <c r="T348" s="157">
        <f t="shared" si="45"/>
        <v>0</v>
      </c>
      <c r="U348" s="157">
        <f>IF(M348&lt;&gt;0,IF(M348=SVS,0,IF(M348=SVSg,0,IF(M348=Stundenverrechnungssatz!G5316,0,IF(M348=Stundenverrechnungssatz!I5316,0,IF(M348=Stundenverrechnungssatz!K5316,0,IF(M348=Stundenverrechnungssatz!M5316,0,1)))))))</f>
        <v>0</v>
      </c>
      <c r="V348" s="20"/>
    </row>
    <row r="349" spans="1:22" s="38" customFormat="1" ht="15" customHeight="1" x14ac:dyDescent="0.2">
      <c r="A349" s="160">
        <v>344</v>
      </c>
      <c r="B349" s="161" t="s">
        <v>895</v>
      </c>
      <c r="C349" s="161" t="s">
        <v>896</v>
      </c>
      <c r="D349" s="161" t="s">
        <v>285</v>
      </c>
      <c r="E349" s="161" t="s">
        <v>413</v>
      </c>
      <c r="F349" s="161" t="s">
        <v>581</v>
      </c>
      <c r="G349" s="161" t="s">
        <v>351</v>
      </c>
      <c r="H349" s="162">
        <v>35.15</v>
      </c>
      <c r="I349" s="163"/>
      <c r="J349" s="158" t="s">
        <v>31</v>
      </c>
      <c r="K349" s="159"/>
      <c r="L349" s="153">
        <v>96.05</v>
      </c>
      <c r="M349" s="154">
        <f t="shared" si="46"/>
        <v>17.98</v>
      </c>
      <c r="N349" s="155" t="str">
        <f t="shared" si="47"/>
        <v/>
      </c>
      <c r="O349" s="156">
        <f t="shared" si="48"/>
        <v>3376.1574999999998</v>
      </c>
      <c r="P349" s="156" t="e">
        <f t="shared" si="49"/>
        <v>#VALUE!</v>
      </c>
      <c r="Q349" s="156" t="e">
        <f t="shared" si="50"/>
        <v>#VALUE!</v>
      </c>
      <c r="R349" s="157" t="str">
        <f t="shared" si="54"/>
        <v>A</v>
      </c>
      <c r="S349" s="157">
        <f t="shared" si="51"/>
        <v>17.98</v>
      </c>
      <c r="T349" s="157">
        <f t="shared" si="45"/>
        <v>0</v>
      </c>
      <c r="U349" s="157">
        <f>IF(M349&lt;&gt;0,IF(M349=SVS,0,IF(M349=SVSg,0,IF(M349=Stundenverrechnungssatz!G5317,0,IF(M349=Stundenverrechnungssatz!I5317,0,IF(M349=Stundenverrechnungssatz!K5317,0,IF(M349=Stundenverrechnungssatz!M5317,0,1)))))))</f>
        <v>0</v>
      </c>
      <c r="V349" s="20"/>
    </row>
    <row r="350" spans="1:22" s="38" customFormat="1" ht="15" customHeight="1" x14ac:dyDescent="0.2">
      <c r="A350" s="160">
        <v>345</v>
      </c>
      <c r="B350" s="161" t="s">
        <v>895</v>
      </c>
      <c r="C350" s="161" t="s">
        <v>896</v>
      </c>
      <c r="D350" s="161" t="s">
        <v>285</v>
      </c>
      <c r="E350" s="161" t="s">
        <v>906</v>
      </c>
      <c r="F350" s="161" t="s">
        <v>907</v>
      </c>
      <c r="G350" s="161" t="s">
        <v>351</v>
      </c>
      <c r="H350" s="162">
        <v>10.35</v>
      </c>
      <c r="I350" s="163"/>
      <c r="J350" s="158" t="s">
        <v>61</v>
      </c>
      <c r="K350" s="159"/>
      <c r="L350" s="153">
        <v>191.11</v>
      </c>
      <c r="M350" s="154">
        <f t="shared" si="46"/>
        <v>17.98</v>
      </c>
      <c r="N350" s="155" t="str">
        <f t="shared" si="47"/>
        <v/>
      </c>
      <c r="O350" s="156">
        <f t="shared" si="48"/>
        <v>1977.9885000000002</v>
      </c>
      <c r="P350" s="156" t="e">
        <f t="shared" si="49"/>
        <v>#VALUE!</v>
      </c>
      <c r="Q350" s="156" t="e">
        <f t="shared" si="50"/>
        <v>#VALUE!</v>
      </c>
      <c r="R350" s="157" t="str">
        <f t="shared" si="54"/>
        <v>K</v>
      </c>
      <c r="S350" s="157">
        <f t="shared" si="51"/>
        <v>17.98</v>
      </c>
      <c r="T350" s="157">
        <f t="shared" si="45"/>
        <v>0</v>
      </c>
      <c r="U350" s="157">
        <f>IF(M350&lt;&gt;0,IF(M350=SVS,0,IF(M350=SVSg,0,IF(M350=Stundenverrechnungssatz!G5318,0,IF(M350=Stundenverrechnungssatz!I5318,0,IF(M350=Stundenverrechnungssatz!K5318,0,IF(M350=Stundenverrechnungssatz!M5318,0,1)))))))</f>
        <v>0</v>
      </c>
      <c r="V350" s="20"/>
    </row>
    <row r="351" spans="1:22" s="38" customFormat="1" ht="15" customHeight="1" x14ac:dyDescent="0.2">
      <c r="A351" s="160">
        <v>346</v>
      </c>
      <c r="B351" s="161" t="s">
        <v>895</v>
      </c>
      <c r="C351" s="161" t="s">
        <v>896</v>
      </c>
      <c r="D351" s="161" t="s">
        <v>285</v>
      </c>
      <c r="E351" s="161" t="s">
        <v>908</v>
      </c>
      <c r="F351" s="161" t="s">
        <v>909</v>
      </c>
      <c r="G351" s="161" t="s">
        <v>351</v>
      </c>
      <c r="H351" s="162">
        <v>26.87</v>
      </c>
      <c r="I351" s="163"/>
      <c r="J351" s="158" t="s">
        <v>64</v>
      </c>
      <c r="K351" s="159"/>
      <c r="L351" s="153">
        <v>9</v>
      </c>
      <c r="M351" s="154">
        <f t="shared" si="46"/>
        <v>17.98</v>
      </c>
      <c r="N351" s="155" t="str">
        <f t="shared" si="47"/>
        <v/>
      </c>
      <c r="O351" s="156">
        <f t="shared" si="48"/>
        <v>241.83</v>
      </c>
      <c r="P351" s="156" t="e">
        <f t="shared" si="49"/>
        <v>#VALUE!</v>
      </c>
      <c r="Q351" s="156" t="e">
        <f t="shared" si="50"/>
        <v>#VALUE!</v>
      </c>
      <c r="R351" s="157" t="str">
        <f t="shared" si="54"/>
        <v>T</v>
      </c>
      <c r="S351" s="157">
        <f t="shared" si="51"/>
        <v>17.98</v>
      </c>
      <c r="T351" s="157">
        <f t="shared" si="45"/>
        <v>0</v>
      </c>
      <c r="U351" s="157">
        <f>IF(M351&lt;&gt;0,IF(M351=SVS,0,IF(M351=SVSg,0,IF(M351=Stundenverrechnungssatz!G5319,0,IF(M351=Stundenverrechnungssatz!I5319,0,IF(M351=Stundenverrechnungssatz!K5319,0,IF(M351=Stundenverrechnungssatz!M5319,0,1)))))))</f>
        <v>0</v>
      </c>
      <c r="V351" s="20"/>
    </row>
    <row r="352" spans="1:22" s="38" customFormat="1" ht="15" customHeight="1" x14ac:dyDescent="0.2">
      <c r="A352" s="160">
        <v>347</v>
      </c>
      <c r="B352" s="161" t="s">
        <v>895</v>
      </c>
      <c r="C352" s="161" t="s">
        <v>896</v>
      </c>
      <c r="D352" s="161" t="s">
        <v>210</v>
      </c>
      <c r="E352" s="161" t="s">
        <v>370</v>
      </c>
      <c r="F352" s="161" t="s">
        <v>212</v>
      </c>
      <c r="G352" s="161" t="s">
        <v>219</v>
      </c>
      <c r="H352" s="162">
        <v>45.18</v>
      </c>
      <c r="I352" s="163"/>
      <c r="J352" s="158" t="s">
        <v>36</v>
      </c>
      <c r="K352" s="159"/>
      <c r="L352" s="153">
        <v>191.11</v>
      </c>
      <c r="M352" s="154">
        <f t="shared" si="46"/>
        <v>17.98</v>
      </c>
      <c r="N352" s="155" t="str">
        <f t="shared" si="47"/>
        <v/>
      </c>
      <c r="O352" s="156">
        <f t="shared" si="48"/>
        <v>8634.3498</v>
      </c>
      <c r="P352" s="156" t="e">
        <f t="shared" si="49"/>
        <v>#VALUE!</v>
      </c>
      <c r="Q352" s="156" t="e">
        <f t="shared" si="50"/>
        <v>#VALUE!</v>
      </c>
      <c r="R352" s="157" t="str">
        <f t="shared" si="54"/>
        <v>F</v>
      </c>
      <c r="S352" s="157">
        <f t="shared" si="51"/>
        <v>17.98</v>
      </c>
      <c r="T352" s="157">
        <f t="shared" si="45"/>
        <v>0</v>
      </c>
      <c r="U352" s="157">
        <f>IF(M352&lt;&gt;0,IF(M352=SVS,0,IF(M352=SVSg,0,IF(M352=Stundenverrechnungssatz!G5320,0,IF(M352=Stundenverrechnungssatz!I5320,0,IF(M352=Stundenverrechnungssatz!K5320,0,IF(M352=Stundenverrechnungssatz!M5320,0,1)))))))</f>
        <v>0</v>
      </c>
      <c r="V352" s="20"/>
    </row>
    <row r="353" spans="1:22" s="38" customFormat="1" ht="15" customHeight="1" x14ac:dyDescent="0.2">
      <c r="A353" s="160">
        <v>348</v>
      </c>
      <c r="B353" s="161" t="s">
        <v>895</v>
      </c>
      <c r="C353" s="161" t="s">
        <v>896</v>
      </c>
      <c r="D353" s="161" t="s">
        <v>210</v>
      </c>
      <c r="E353" s="161" t="s">
        <v>464</v>
      </c>
      <c r="F353" s="161" t="s">
        <v>212</v>
      </c>
      <c r="G353" s="161" t="s">
        <v>219</v>
      </c>
      <c r="H353" s="162">
        <v>56.28</v>
      </c>
      <c r="I353" s="163"/>
      <c r="J353" s="158" t="s">
        <v>36</v>
      </c>
      <c r="K353" s="159"/>
      <c r="L353" s="153">
        <v>191.11</v>
      </c>
      <c r="M353" s="154">
        <f t="shared" si="46"/>
        <v>17.98</v>
      </c>
      <c r="N353" s="155" t="str">
        <f t="shared" si="47"/>
        <v/>
      </c>
      <c r="O353" s="156">
        <f t="shared" si="48"/>
        <v>10755.670800000002</v>
      </c>
      <c r="P353" s="156" t="e">
        <f t="shared" si="49"/>
        <v>#VALUE!</v>
      </c>
      <c r="Q353" s="156" t="e">
        <f t="shared" si="50"/>
        <v>#VALUE!</v>
      </c>
      <c r="R353" s="157" t="str">
        <f t="shared" si="54"/>
        <v>F</v>
      </c>
      <c r="S353" s="157">
        <f t="shared" si="51"/>
        <v>17.98</v>
      </c>
      <c r="T353" s="157">
        <f t="shared" si="45"/>
        <v>0</v>
      </c>
      <c r="U353" s="157">
        <f>IF(M353&lt;&gt;0,IF(M353=SVS,0,IF(M353=SVSg,0,IF(M353=Stundenverrechnungssatz!G5321,0,IF(M353=Stundenverrechnungssatz!I5321,0,IF(M353=Stundenverrechnungssatz!K5321,0,IF(M353=Stundenverrechnungssatz!M5321,0,1)))))))</f>
        <v>0</v>
      </c>
      <c r="V353" s="20"/>
    </row>
    <row r="354" spans="1:22" s="38" customFormat="1" ht="15" customHeight="1" x14ac:dyDescent="0.2">
      <c r="A354" s="160">
        <v>349</v>
      </c>
      <c r="B354" s="161" t="s">
        <v>895</v>
      </c>
      <c r="C354" s="161" t="s">
        <v>896</v>
      </c>
      <c r="D354" s="161" t="s">
        <v>210</v>
      </c>
      <c r="E354" s="161" t="s">
        <v>371</v>
      </c>
      <c r="F354" s="161" t="s">
        <v>212</v>
      </c>
      <c r="G354" s="161" t="s">
        <v>219</v>
      </c>
      <c r="H354" s="162">
        <v>4.79</v>
      </c>
      <c r="I354" s="163"/>
      <c r="J354" s="158" t="s">
        <v>36</v>
      </c>
      <c r="K354" s="159"/>
      <c r="L354" s="153">
        <v>191.11</v>
      </c>
      <c r="M354" s="154">
        <f t="shared" si="46"/>
        <v>17.98</v>
      </c>
      <c r="N354" s="155" t="str">
        <f t="shared" si="47"/>
        <v/>
      </c>
      <c r="O354" s="156">
        <f t="shared" si="48"/>
        <v>915.41690000000006</v>
      </c>
      <c r="P354" s="156" t="e">
        <f t="shared" si="49"/>
        <v>#VALUE!</v>
      </c>
      <c r="Q354" s="156" t="e">
        <f t="shared" si="50"/>
        <v>#VALUE!</v>
      </c>
      <c r="R354" s="157" t="str">
        <f t="shared" si="54"/>
        <v>F</v>
      </c>
      <c r="S354" s="157">
        <f t="shared" si="51"/>
        <v>17.98</v>
      </c>
      <c r="T354" s="157">
        <f t="shared" si="45"/>
        <v>0</v>
      </c>
      <c r="U354" s="157">
        <f>IF(M354&lt;&gt;0,IF(M354=SVS,0,IF(M354=SVSg,0,IF(M354=Stundenverrechnungssatz!G5322,0,IF(M354=Stundenverrechnungssatz!I5322,0,IF(M354=Stundenverrechnungssatz!K5322,0,IF(M354=Stundenverrechnungssatz!M5322,0,1)))))))</f>
        <v>0</v>
      </c>
      <c r="V354" s="20"/>
    </row>
    <row r="355" spans="1:22" s="38" customFormat="1" ht="15" customHeight="1" x14ac:dyDescent="0.2">
      <c r="A355" s="160">
        <v>350</v>
      </c>
      <c r="B355" s="161" t="s">
        <v>895</v>
      </c>
      <c r="C355" s="161" t="s">
        <v>896</v>
      </c>
      <c r="D355" s="161" t="s">
        <v>210</v>
      </c>
      <c r="E355" s="161" t="s">
        <v>398</v>
      </c>
      <c r="F355" s="161" t="s">
        <v>229</v>
      </c>
      <c r="G355" s="161" t="s">
        <v>351</v>
      </c>
      <c r="H355" s="162">
        <v>63.14</v>
      </c>
      <c r="I355" s="163" t="s">
        <v>214</v>
      </c>
      <c r="J355" s="158" t="s">
        <v>569</v>
      </c>
      <c r="K355" s="159"/>
      <c r="L355" s="153">
        <v>191.11</v>
      </c>
      <c r="M355" s="154">
        <f t="shared" si="46"/>
        <v>17.98</v>
      </c>
      <c r="N355" s="155" t="str">
        <f t="shared" si="47"/>
        <v/>
      </c>
      <c r="O355" s="156">
        <f t="shared" si="48"/>
        <v>12066.6854</v>
      </c>
      <c r="P355" s="156" t="e">
        <f t="shared" si="49"/>
        <v>#VALUE!</v>
      </c>
      <c r="Q355" s="156" t="e">
        <f t="shared" si="50"/>
        <v>#VALUE!</v>
      </c>
      <c r="R355" s="157" t="str">
        <f t="shared" si="54"/>
        <v>P</v>
      </c>
      <c r="S355" s="157">
        <f t="shared" si="51"/>
        <v>17.98</v>
      </c>
      <c r="T355" s="157">
        <f t="shared" si="45"/>
        <v>63.14</v>
      </c>
      <c r="U355" s="157">
        <f>IF(M355&lt;&gt;0,IF(M355=SVS,0,IF(M355=SVSg,0,IF(M355=Stundenverrechnungssatz!G5323,0,IF(M355=Stundenverrechnungssatz!I5323,0,IF(M355=Stundenverrechnungssatz!K5323,0,IF(M355=Stundenverrechnungssatz!M5323,0,1)))))))</f>
        <v>0</v>
      </c>
      <c r="V355" s="20"/>
    </row>
    <row r="356" spans="1:22" s="38" customFormat="1" ht="15" customHeight="1" x14ac:dyDescent="0.2">
      <c r="A356" s="160">
        <v>351</v>
      </c>
      <c r="B356" s="161" t="s">
        <v>895</v>
      </c>
      <c r="C356" s="161" t="s">
        <v>896</v>
      </c>
      <c r="D356" s="161" t="s">
        <v>210</v>
      </c>
      <c r="E356" s="161" t="s">
        <v>399</v>
      </c>
      <c r="F356" s="161" t="s">
        <v>229</v>
      </c>
      <c r="G356" s="161" t="s">
        <v>351</v>
      </c>
      <c r="H356" s="162">
        <v>63.17</v>
      </c>
      <c r="I356" s="163" t="s">
        <v>214</v>
      </c>
      <c r="J356" s="158" t="s">
        <v>569</v>
      </c>
      <c r="K356" s="159"/>
      <c r="L356" s="153">
        <v>191.11</v>
      </c>
      <c r="M356" s="154">
        <f t="shared" si="46"/>
        <v>17.98</v>
      </c>
      <c r="N356" s="155" t="str">
        <f t="shared" si="47"/>
        <v/>
      </c>
      <c r="O356" s="156">
        <f t="shared" si="48"/>
        <v>12072.418700000002</v>
      </c>
      <c r="P356" s="156" t="e">
        <f t="shared" si="49"/>
        <v>#VALUE!</v>
      </c>
      <c r="Q356" s="156" t="e">
        <f t="shared" si="50"/>
        <v>#VALUE!</v>
      </c>
      <c r="R356" s="157" t="str">
        <f t="shared" si="54"/>
        <v>P</v>
      </c>
      <c r="S356" s="157">
        <f t="shared" si="51"/>
        <v>17.98</v>
      </c>
      <c r="T356" s="157">
        <f t="shared" si="45"/>
        <v>63.17</v>
      </c>
      <c r="U356" s="157">
        <f>IF(M356&lt;&gt;0,IF(M356=SVS,0,IF(M356=SVSg,0,IF(M356=Stundenverrechnungssatz!G5324,0,IF(M356=Stundenverrechnungssatz!I5324,0,IF(M356=Stundenverrechnungssatz!K5324,0,IF(M356=Stundenverrechnungssatz!M5324,0,1)))))))</f>
        <v>0</v>
      </c>
      <c r="V356" s="20"/>
    </row>
    <row r="357" spans="1:22" s="38" customFormat="1" ht="15" customHeight="1" x14ac:dyDescent="0.2">
      <c r="A357" s="160">
        <v>352</v>
      </c>
      <c r="B357" s="161" t="s">
        <v>895</v>
      </c>
      <c r="C357" s="161" t="s">
        <v>896</v>
      </c>
      <c r="D357" s="161" t="s">
        <v>210</v>
      </c>
      <c r="E357" s="161" t="s">
        <v>400</v>
      </c>
      <c r="F357" s="161" t="s">
        <v>229</v>
      </c>
      <c r="G357" s="161" t="s">
        <v>351</v>
      </c>
      <c r="H357" s="162">
        <v>63.73</v>
      </c>
      <c r="I357" s="163" t="s">
        <v>214</v>
      </c>
      <c r="J357" s="158" t="s">
        <v>569</v>
      </c>
      <c r="K357" s="159"/>
      <c r="L357" s="153">
        <v>191.11</v>
      </c>
      <c r="M357" s="154">
        <f t="shared" si="46"/>
        <v>17.98</v>
      </c>
      <c r="N357" s="155" t="str">
        <f t="shared" si="47"/>
        <v/>
      </c>
      <c r="O357" s="156">
        <f t="shared" si="48"/>
        <v>12179.4403</v>
      </c>
      <c r="P357" s="156" t="e">
        <f t="shared" si="49"/>
        <v>#VALUE!</v>
      </c>
      <c r="Q357" s="156" t="e">
        <f t="shared" si="50"/>
        <v>#VALUE!</v>
      </c>
      <c r="R357" s="157" t="str">
        <f t="shared" si="54"/>
        <v>P</v>
      </c>
      <c r="S357" s="157">
        <f t="shared" si="51"/>
        <v>17.98</v>
      </c>
      <c r="T357" s="157">
        <f t="shared" si="45"/>
        <v>63.73</v>
      </c>
      <c r="U357" s="157">
        <f>IF(M357&lt;&gt;0,IF(M357=SVS,0,IF(M357=SVSg,0,IF(M357=Stundenverrechnungssatz!G5325,0,IF(M357=Stundenverrechnungssatz!I5325,0,IF(M357=Stundenverrechnungssatz!K5325,0,IF(M357=Stundenverrechnungssatz!M5325,0,1)))))))</f>
        <v>0</v>
      </c>
      <c r="V357" s="20"/>
    </row>
    <row r="358" spans="1:22" s="38" customFormat="1" ht="15" customHeight="1" x14ac:dyDescent="0.2">
      <c r="A358" s="160">
        <v>353</v>
      </c>
      <c r="B358" s="161" t="s">
        <v>895</v>
      </c>
      <c r="C358" s="161" t="s">
        <v>896</v>
      </c>
      <c r="D358" s="161" t="s">
        <v>210</v>
      </c>
      <c r="E358" s="161" t="s">
        <v>401</v>
      </c>
      <c r="F358" s="161" t="s">
        <v>282</v>
      </c>
      <c r="G358" s="161" t="s">
        <v>221</v>
      </c>
      <c r="H358" s="162">
        <v>18.11</v>
      </c>
      <c r="I358" s="163"/>
      <c r="J358" s="158" t="s">
        <v>38</v>
      </c>
      <c r="K358" s="159"/>
      <c r="L358" s="153">
        <v>96.05</v>
      </c>
      <c r="M358" s="154">
        <f t="shared" si="46"/>
        <v>17.98</v>
      </c>
      <c r="N358" s="155" t="str">
        <f t="shared" si="47"/>
        <v/>
      </c>
      <c r="O358" s="156">
        <f t="shared" si="48"/>
        <v>1739.4654999999998</v>
      </c>
      <c r="P358" s="156" t="e">
        <f t="shared" si="49"/>
        <v>#VALUE!</v>
      </c>
      <c r="Q358" s="156" t="e">
        <f t="shared" si="50"/>
        <v>#VALUE!</v>
      </c>
      <c r="R358" s="157" t="str">
        <f t="shared" si="54"/>
        <v>D</v>
      </c>
      <c r="S358" s="157">
        <f t="shared" si="51"/>
        <v>17.98</v>
      </c>
      <c r="T358" s="157">
        <f t="shared" si="45"/>
        <v>0</v>
      </c>
      <c r="U358" s="157">
        <f>IF(M358&lt;&gt;0,IF(M358=SVS,0,IF(M358=SVSg,0,IF(M358=Stundenverrechnungssatz!G5326,0,IF(M358=Stundenverrechnungssatz!I5326,0,IF(M358=Stundenverrechnungssatz!K5326,0,IF(M358=Stundenverrechnungssatz!M5326,0,1)))))))</f>
        <v>0</v>
      </c>
      <c r="V358" s="20"/>
    </row>
    <row r="359" spans="1:22" s="38" customFormat="1" ht="15" customHeight="1" x14ac:dyDescent="0.2">
      <c r="A359" s="160">
        <v>354</v>
      </c>
      <c r="B359" s="161" t="s">
        <v>895</v>
      </c>
      <c r="C359" s="161" t="s">
        <v>896</v>
      </c>
      <c r="D359" s="161" t="s">
        <v>210</v>
      </c>
      <c r="E359" s="161" t="s">
        <v>910</v>
      </c>
      <c r="F359" s="161" t="s">
        <v>216</v>
      </c>
      <c r="G359" s="161" t="s">
        <v>221</v>
      </c>
      <c r="H359" s="162">
        <v>15.98</v>
      </c>
      <c r="I359" s="163"/>
      <c r="J359" s="158" t="s">
        <v>119</v>
      </c>
      <c r="K359" s="159"/>
      <c r="L359" s="153">
        <v>0</v>
      </c>
      <c r="M359" s="154">
        <f t="shared" si="46"/>
        <v>17.98</v>
      </c>
      <c r="N359" s="155">
        <f t="shared" si="47"/>
        <v>1.0000000000000001E-5</v>
      </c>
      <c r="O359" s="156">
        <f t="shared" si="48"/>
        <v>0</v>
      </c>
      <c r="P359" s="156">
        <f t="shared" si="49"/>
        <v>0</v>
      </c>
      <c r="Q359" s="156">
        <f t="shared" si="50"/>
        <v>0</v>
      </c>
      <c r="R359" s="157" t="str">
        <f t="shared" si="54"/>
        <v>n</v>
      </c>
      <c r="S359" s="157">
        <f t="shared" si="51"/>
        <v>17.98</v>
      </c>
      <c r="T359" s="157">
        <f t="shared" si="45"/>
        <v>0</v>
      </c>
      <c r="U359" s="157">
        <f>IF(M359&lt;&gt;0,IF(M359=SVS,0,IF(M359=SVSg,0,IF(M359=Stundenverrechnungssatz!G5327,0,IF(M359=Stundenverrechnungssatz!I5327,0,IF(M359=Stundenverrechnungssatz!K5327,0,IF(M359=Stundenverrechnungssatz!M5327,0,1)))))))</f>
        <v>0</v>
      </c>
      <c r="V359" s="20"/>
    </row>
    <row r="360" spans="1:22" s="38" customFormat="1" ht="15" customHeight="1" x14ac:dyDescent="0.2">
      <c r="A360" s="160">
        <v>355</v>
      </c>
      <c r="B360" s="161" t="s">
        <v>895</v>
      </c>
      <c r="C360" s="161" t="s">
        <v>896</v>
      </c>
      <c r="D360" s="161" t="s">
        <v>210</v>
      </c>
      <c r="E360" s="161" t="s">
        <v>402</v>
      </c>
      <c r="F360" s="161" t="s">
        <v>229</v>
      </c>
      <c r="G360" s="161" t="s">
        <v>351</v>
      </c>
      <c r="H360" s="162">
        <v>63.37</v>
      </c>
      <c r="I360" s="163" t="s">
        <v>214</v>
      </c>
      <c r="J360" s="158" t="s">
        <v>569</v>
      </c>
      <c r="K360" s="159"/>
      <c r="L360" s="153">
        <v>191.11</v>
      </c>
      <c r="M360" s="154">
        <f t="shared" si="46"/>
        <v>17.98</v>
      </c>
      <c r="N360" s="155" t="str">
        <f t="shared" si="47"/>
        <v/>
      </c>
      <c r="O360" s="156">
        <f t="shared" si="48"/>
        <v>12110.6407</v>
      </c>
      <c r="P360" s="156" t="e">
        <f t="shared" si="49"/>
        <v>#VALUE!</v>
      </c>
      <c r="Q360" s="156" t="e">
        <f t="shared" si="50"/>
        <v>#VALUE!</v>
      </c>
      <c r="R360" s="157" t="str">
        <f t="shared" si="54"/>
        <v>P</v>
      </c>
      <c r="S360" s="157">
        <f t="shared" si="51"/>
        <v>17.98</v>
      </c>
      <c r="T360" s="157">
        <f t="shared" si="45"/>
        <v>63.37</v>
      </c>
      <c r="U360" s="157">
        <f>IF(M360&lt;&gt;0,IF(M360=SVS,0,IF(M360=SVSg,0,IF(M360=Stundenverrechnungssatz!G5328,0,IF(M360=Stundenverrechnungssatz!I5328,0,IF(M360=Stundenverrechnungssatz!K5328,0,IF(M360=Stundenverrechnungssatz!M5328,0,1)))))))</f>
        <v>0</v>
      </c>
      <c r="V360" s="20"/>
    </row>
    <row r="361" spans="1:22" s="38" customFormat="1" ht="15" customHeight="1" x14ac:dyDescent="0.2">
      <c r="A361" s="160">
        <v>356</v>
      </c>
      <c r="B361" s="161" t="s">
        <v>895</v>
      </c>
      <c r="C361" s="161" t="s">
        <v>896</v>
      </c>
      <c r="D361" s="161" t="s">
        <v>210</v>
      </c>
      <c r="E361" s="161" t="s">
        <v>403</v>
      </c>
      <c r="F361" s="161" t="s">
        <v>229</v>
      </c>
      <c r="G361" s="161" t="s">
        <v>351</v>
      </c>
      <c r="H361" s="162">
        <v>63.56</v>
      </c>
      <c r="I361" s="163" t="s">
        <v>214</v>
      </c>
      <c r="J361" s="158" t="s">
        <v>569</v>
      </c>
      <c r="K361" s="159"/>
      <c r="L361" s="153">
        <v>191.11</v>
      </c>
      <c r="M361" s="154">
        <f t="shared" si="46"/>
        <v>17.98</v>
      </c>
      <c r="N361" s="155" t="str">
        <f t="shared" si="47"/>
        <v/>
      </c>
      <c r="O361" s="156">
        <f t="shared" si="48"/>
        <v>12146.951600000002</v>
      </c>
      <c r="P361" s="156" t="e">
        <f t="shared" si="49"/>
        <v>#VALUE!</v>
      </c>
      <c r="Q361" s="156" t="e">
        <f t="shared" si="50"/>
        <v>#VALUE!</v>
      </c>
      <c r="R361" s="157" t="str">
        <f t="shared" si="54"/>
        <v>P</v>
      </c>
      <c r="S361" s="157">
        <f t="shared" si="51"/>
        <v>17.98</v>
      </c>
      <c r="T361" s="157">
        <f t="shared" si="45"/>
        <v>63.56</v>
      </c>
      <c r="U361" s="157">
        <f>IF(M361&lt;&gt;0,IF(M361=SVS,0,IF(M361=SVSg,0,IF(M361=Stundenverrechnungssatz!G5329,0,IF(M361=Stundenverrechnungssatz!I5329,0,IF(M361=Stundenverrechnungssatz!K5329,0,IF(M361=Stundenverrechnungssatz!M5329,0,1)))))))</f>
        <v>0</v>
      </c>
      <c r="V361" s="20"/>
    </row>
    <row r="362" spans="1:22" s="38" customFormat="1" ht="15" customHeight="1" x14ac:dyDescent="0.2">
      <c r="A362" s="160">
        <v>357</v>
      </c>
      <c r="B362" s="161" t="s">
        <v>895</v>
      </c>
      <c r="C362" s="161" t="s">
        <v>896</v>
      </c>
      <c r="D362" s="161" t="s">
        <v>210</v>
      </c>
      <c r="E362" s="161" t="s">
        <v>404</v>
      </c>
      <c r="F362" s="161" t="s">
        <v>229</v>
      </c>
      <c r="G362" s="161" t="s">
        <v>351</v>
      </c>
      <c r="H362" s="162">
        <v>62.34</v>
      </c>
      <c r="I362" s="163" t="s">
        <v>214</v>
      </c>
      <c r="J362" s="158" t="s">
        <v>569</v>
      </c>
      <c r="K362" s="159"/>
      <c r="L362" s="153">
        <v>191.11</v>
      </c>
      <c r="M362" s="154">
        <f t="shared" si="46"/>
        <v>17.98</v>
      </c>
      <c r="N362" s="155" t="str">
        <f t="shared" si="47"/>
        <v/>
      </c>
      <c r="O362" s="156">
        <f t="shared" si="48"/>
        <v>11913.797400000001</v>
      </c>
      <c r="P362" s="156" t="e">
        <f t="shared" si="49"/>
        <v>#VALUE!</v>
      </c>
      <c r="Q362" s="156" t="e">
        <f t="shared" si="50"/>
        <v>#VALUE!</v>
      </c>
      <c r="R362" s="157" t="str">
        <f t="shared" si="54"/>
        <v>P</v>
      </c>
      <c r="S362" s="157">
        <f t="shared" si="51"/>
        <v>17.98</v>
      </c>
      <c r="T362" s="157">
        <f t="shared" si="45"/>
        <v>62.34</v>
      </c>
      <c r="U362" s="157">
        <f>IF(M362&lt;&gt;0,IF(M362=SVS,0,IF(M362=SVSg,0,IF(M362=Stundenverrechnungssatz!G5330,0,IF(M362=Stundenverrechnungssatz!I5330,0,IF(M362=Stundenverrechnungssatz!K5330,0,IF(M362=Stundenverrechnungssatz!M5330,0,1)))))))</f>
        <v>0</v>
      </c>
      <c r="V362" s="20"/>
    </row>
    <row r="363" spans="1:22" s="38" customFormat="1" ht="15" customHeight="1" x14ac:dyDescent="0.2">
      <c r="A363" s="160">
        <v>358</v>
      </c>
      <c r="B363" s="161" t="s">
        <v>895</v>
      </c>
      <c r="C363" s="161" t="s">
        <v>896</v>
      </c>
      <c r="D363" s="161" t="s">
        <v>210</v>
      </c>
      <c r="E363" s="161" t="s">
        <v>549</v>
      </c>
      <c r="F363" s="161" t="s">
        <v>229</v>
      </c>
      <c r="G363" s="161" t="s">
        <v>351</v>
      </c>
      <c r="H363" s="162">
        <v>63.17</v>
      </c>
      <c r="I363" s="163" t="s">
        <v>214</v>
      </c>
      <c r="J363" s="158" t="s">
        <v>569</v>
      </c>
      <c r="K363" s="159"/>
      <c r="L363" s="153">
        <v>191.11</v>
      </c>
      <c r="M363" s="154">
        <f t="shared" si="46"/>
        <v>17.98</v>
      </c>
      <c r="N363" s="155" t="str">
        <f t="shared" si="47"/>
        <v/>
      </c>
      <c r="O363" s="156">
        <f t="shared" si="48"/>
        <v>12072.418700000002</v>
      </c>
      <c r="P363" s="156" t="e">
        <f t="shared" si="49"/>
        <v>#VALUE!</v>
      </c>
      <c r="Q363" s="156" t="e">
        <f t="shared" si="50"/>
        <v>#VALUE!</v>
      </c>
      <c r="R363" s="157" t="str">
        <f t="shared" si="54"/>
        <v>P</v>
      </c>
      <c r="S363" s="157">
        <f t="shared" si="51"/>
        <v>17.98</v>
      </c>
      <c r="T363" s="157">
        <f t="shared" si="45"/>
        <v>63.17</v>
      </c>
      <c r="U363" s="157">
        <f>IF(M363&lt;&gt;0,IF(M363=SVS,0,IF(M363=SVSg,0,IF(M363=Stundenverrechnungssatz!G5331,0,IF(M363=Stundenverrechnungssatz!I5331,0,IF(M363=Stundenverrechnungssatz!K5331,0,IF(M363=Stundenverrechnungssatz!M5331,0,1)))))))</f>
        <v>0</v>
      </c>
      <c r="V363" s="20"/>
    </row>
    <row r="364" spans="1:22" s="38" customFormat="1" ht="15" customHeight="1" x14ac:dyDescent="0.2">
      <c r="A364" s="160">
        <v>359</v>
      </c>
      <c r="B364" s="161" t="s">
        <v>895</v>
      </c>
      <c r="C364" s="161" t="s">
        <v>896</v>
      </c>
      <c r="D364" s="161" t="s">
        <v>210</v>
      </c>
      <c r="E364" s="161" t="s">
        <v>405</v>
      </c>
      <c r="F364" s="161" t="s">
        <v>229</v>
      </c>
      <c r="G364" s="161" t="s">
        <v>351</v>
      </c>
      <c r="H364" s="162">
        <v>63.73</v>
      </c>
      <c r="I364" s="163" t="s">
        <v>214</v>
      </c>
      <c r="J364" s="158" t="s">
        <v>569</v>
      </c>
      <c r="K364" s="159"/>
      <c r="L364" s="153">
        <v>191.11</v>
      </c>
      <c r="M364" s="154">
        <f t="shared" si="46"/>
        <v>17.98</v>
      </c>
      <c r="N364" s="155" t="str">
        <f t="shared" si="47"/>
        <v/>
      </c>
      <c r="O364" s="156">
        <f t="shared" si="48"/>
        <v>12179.4403</v>
      </c>
      <c r="P364" s="156" t="e">
        <f t="shared" si="49"/>
        <v>#VALUE!</v>
      </c>
      <c r="Q364" s="156" t="e">
        <f t="shared" si="50"/>
        <v>#VALUE!</v>
      </c>
      <c r="R364" s="157" t="str">
        <f t="shared" si="54"/>
        <v>P</v>
      </c>
      <c r="S364" s="157">
        <f t="shared" si="51"/>
        <v>17.98</v>
      </c>
      <c r="T364" s="157">
        <f t="shared" si="45"/>
        <v>63.73</v>
      </c>
      <c r="U364" s="157">
        <f>IF(M364&lt;&gt;0,IF(M364=SVS,0,IF(M364=SVSg,0,IF(M364=Stundenverrechnungssatz!G5332,0,IF(M364=Stundenverrechnungssatz!I5332,0,IF(M364=Stundenverrechnungssatz!K5332,0,IF(M364=Stundenverrechnungssatz!M5332,0,1)))))))</f>
        <v>0</v>
      </c>
      <c r="V364" s="20"/>
    </row>
    <row r="365" spans="1:22" s="38" customFormat="1" ht="15" customHeight="1" x14ac:dyDescent="0.2">
      <c r="A365" s="160">
        <v>360</v>
      </c>
      <c r="B365" s="161" t="s">
        <v>895</v>
      </c>
      <c r="C365" s="161" t="s">
        <v>896</v>
      </c>
      <c r="D365" s="161" t="s">
        <v>285</v>
      </c>
      <c r="E365" s="161" t="s">
        <v>395</v>
      </c>
      <c r="F365" s="161" t="s">
        <v>231</v>
      </c>
      <c r="G365" s="161" t="s">
        <v>219</v>
      </c>
      <c r="H365" s="162">
        <v>1.91</v>
      </c>
      <c r="I365" s="163"/>
      <c r="J365" s="158" t="s">
        <v>52</v>
      </c>
      <c r="K365" s="159"/>
      <c r="L365" s="153">
        <v>191.11</v>
      </c>
      <c r="M365" s="154">
        <f t="shared" si="46"/>
        <v>17.98</v>
      </c>
      <c r="N365" s="155" t="str">
        <f t="shared" si="47"/>
        <v/>
      </c>
      <c r="O365" s="156">
        <f t="shared" si="48"/>
        <v>365.02010000000001</v>
      </c>
      <c r="P365" s="156" t="e">
        <f t="shared" si="49"/>
        <v>#VALUE!</v>
      </c>
      <c r="Q365" s="156" t="e">
        <f t="shared" si="50"/>
        <v>#VALUE!</v>
      </c>
      <c r="R365" s="157" t="str">
        <f t="shared" si="54"/>
        <v>E</v>
      </c>
      <c r="S365" s="157">
        <f t="shared" si="51"/>
        <v>17.98</v>
      </c>
      <c r="T365" s="157">
        <f t="shared" si="45"/>
        <v>0</v>
      </c>
      <c r="U365" s="157">
        <f>IF(M365&lt;&gt;0,IF(M365=SVS,0,IF(M365=SVSg,0,IF(M365=Stundenverrechnungssatz!G5333,0,IF(M365=Stundenverrechnungssatz!I5333,0,IF(M365=Stundenverrechnungssatz!K5333,0,IF(M365=Stundenverrechnungssatz!M5333,0,1)))))))</f>
        <v>0</v>
      </c>
      <c r="V365" s="20"/>
    </row>
    <row r="366" spans="1:22" s="38" customFormat="1" ht="15" customHeight="1" x14ac:dyDescent="0.2">
      <c r="A366" s="160">
        <v>361</v>
      </c>
      <c r="B366" s="161" t="s">
        <v>895</v>
      </c>
      <c r="C366" s="161" t="s">
        <v>896</v>
      </c>
      <c r="D366" s="161" t="s">
        <v>285</v>
      </c>
      <c r="E366" s="161" t="s">
        <v>567</v>
      </c>
      <c r="F366" s="161" t="s">
        <v>231</v>
      </c>
      <c r="G366" s="161" t="s">
        <v>219</v>
      </c>
      <c r="H366" s="162">
        <v>8.01</v>
      </c>
      <c r="I366" s="163"/>
      <c r="J366" s="158" t="s">
        <v>52</v>
      </c>
      <c r="K366" s="159"/>
      <c r="L366" s="153">
        <v>191.11</v>
      </c>
      <c r="M366" s="154">
        <f t="shared" si="46"/>
        <v>17.98</v>
      </c>
      <c r="N366" s="155" t="str">
        <f t="shared" si="47"/>
        <v/>
      </c>
      <c r="O366" s="156">
        <f t="shared" si="48"/>
        <v>1530.7911000000001</v>
      </c>
      <c r="P366" s="156" t="e">
        <f t="shared" si="49"/>
        <v>#VALUE!</v>
      </c>
      <c r="Q366" s="156" t="e">
        <f t="shared" si="50"/>
        <v>#VALUE!</v>
      </c>
      <c r="R366" s="157" t="str">
        <f t="shared" si="54"/>
        <v>E</v>
      </c>
      <c r="S366" s="157">
        <f t="shared" si="51"/>
        <v>17.98</v>
      </c>
      <c r="T366" s="157">
        <f t="shared" si="45"/>
        <v>0</v>
      </c>
      <c r="U366" s="157">
        <f>IF(M366&lt;&gt;0,IF(M366=SVS,0,IF(M366=SVSg,0,IF(M366=Stundenverrechnungssatz!G5334,0,IF(M366=Stundenverrechnungssatz!I5334,0,IF(M366=Stundenverrechnungssatz!K5334,0,IF(M366=Stundenverrechnungssatz!M5334,0,1)))))))</f>
        <v>0</v>
      </c>
      <c r="V366" s="20"/>
    </row>
    <row r="367" spans="1:22" s="38" customFormat="1" ht="15" customHeight="1" x14ac:dyDescent="0.2">
      <c r="A367" s="160">
        <v>362</v>
      </c>
      <c r="B367" s="161" t="s">
        <v>895</v>
      </c>
      <c r="C367" s="161" t="s">
        <v>896</v>
      </c>
      <c r="D367" s="161" t="s">
        <v>285</v>
      </c>
      <c r="E367" s="161" t="s">
        <v>397</v>
      </c>
      <c r="F367" s="161" t="s">
        <v>231</v>
      </c>
      <c r="G367" s="161" t="s">
        <v>219</v>
      </c>
      <c r="H367" s="162">
        <v>12.41</v>
      </c>
      <c r="I367" s="163"/>
      <c r="J367" s="158" t="s">
        <v>52</v>
      </c>
      <c r="K367" s="159"/>
      <c r="L367" s="153">
        <v>191.11</v>
      </c>
      <c r="M367" s="154">
        <f t="shared" si="46"/>
        <v>17.98</v>
      </c>
      <c r="N367" s="155" t="str">
        <f t="shared" si="47"/>
        <v/>
      </c>
      <c r="O367" s="156">
        <f t="shared" si="48"/>
        <v>2371.6751000000004</v>
      </c>
      <c r="P367" s="156" t="e">
        <f t="shared" si="49"/>
        <v>#VALUE!</v>
      </c>
      <c r="Q367" s="156" t="e">
        <f t="shared" si="50"/>
        <v>#VALUE!</v>
      </c>
      <c r="R367" s="157" t="str">
        <f t="shared" si="54"/>
        <v>E</v>
      </c>
      <c r="S367" s="157">
        <f t="shared" si="51"/>
        <v>17.98</v>
      </c>
      <c r="T367" s="157">
        <f t="shared" si="45"/>
        <v>0</v>
      </c>
      <c r="U367" s="157">
        <f>IF(M367&lt;&gt;0,IF(M367=SVS,0,IF(M367=SVSg,0,IF(M367=Stundenverrechnungssatz!G5335,0,IF(M367=Stundenverrechnungssatz!I5335,0,IF(M367=Stundenverrechnungssatz!K5335,0,IF(M367=Stundenverrechnungssatz!M5335,0,1)))))))</f>
        <v>0</v>
      </c>
      <c r="V367" s="20"/>
    </row>
    <row r="368" spans="1:22" s="38" customFormat="1" ht="15" customHeight="1" x14ac:dyDescent="0.2">
      <c r="A368" s="160">
        <v>363</v>
      </c>
      <c r="B368" s="161" t="s">
        <v>895</v>
      </c>
      <c r="C368" s="161" t="s">
        <v>896</v>
      </c>
      <c r="D368" s="161" t="s">
        <v>285</v>
      </c>
      <c r="E368" s="161" t="s">
        <v>516</v>
      </c>
      <c r="F368" s="161" t="s">
        <v>231</v>
      </c>
      <c r="G368" s="161" t="s">
        <v>219</v>
      </c>
      <c r="H368" s="162">
        <v>12.54</v>
      </c>
      <c r="I368" s="163"/>
      <c r="J368" s="158" t="s">
        <v>52</v>
      </c>
      <c r="K368" s="159"/>
      <c r="L368" s="153">
        <v>191.11</v>
      </c>
      <c r="M368" s="154">
        <f t="shared" si="46"/>
        <v>17.98</v>
      </c>
      <c r="N368" s="155" t="str">
        <f t="shared" si="47"/>
        <v/>
      </c>
      <c r="O368" s="156">
        <f t="shared" si="48"/>
        <v>2396.5194000000001</v>
      </c>
      <c r="P368" s="156" t="e">
        <f t="shared" si="49"/>
        <v>#VALUE!</v>
      </c>
      <c r="Q368" s="156" t="e">
        <f t="shared" si="50"/>
        <v>#VALUE!</v>
      </c>
      <c r="R368" s="157" t="str">
        <f t="shared" si="54"/>
        <v>E</v>
      </c>
      <c r="S368" s="157">
        <f t="shared" si="51"/>
        <v>17.98</v>
      </c>
      <c r="T368" s="157">
        <f t="shared" si="45"/>
        <v>0</v>
      </c>
      <c r="U368" s="157">
        <f>IF(M368&lt;&gt;0,IF(M368=SVS,0,IF(M368=SVSg,0,IF(M368=Stundenverrechnungssatz!G5336,0,IF(M368=Stundenverrechnungssatz!I5336,0,IF(M368=Stundenverrechnungssatz!K5336,0,IF(M368=Stundenverrechnungssatz!M5336,0,1)))))))</f>
        <v>0</v>
      </c>
      <c r="V368" s="20"/>
    </row>
    <row r="369" spans="1:22" s="38" customFormat="1" ht="15" customHeight="1" x14ac:dyDescent="0.2">
      <c r="A369" s="160">
        <v>364</v>
      </c>
      <c r="B369" s="161" t="s">
        <v>895</v>
      </c>
      <c r="C369" s="161" t="s">
        <v>896</v>
      </c>
      <c r="D369" s="161" t="s">
        <v>285</v>
      </c>
      <c r="E369" s="161" t="s">
        <v>382</v>
      </c>
      <c r="F369" s="161" t="s">
        <v>303</v>
      </c>
      <c r="G369" s="161" t="s">
        <v>219</v>
      </c>
      <c r="H369" s="162">
        <v>9.08</v>
      </c>
      <c r="I369" s="163"/>
      <c r="J369" s="158" t="s">
        <v>36</v>
      </c>
      <c r="K369" s="159"/>
      <c r="L369" s="153">
        <v>191.11</v>
      </c>
      <c r="M369" s="154">
        <f t="shared" si="46"/>
        <v>17.98</v>
      </c>
      <c r="N369" s="155" t="str">
        <f t="shared" si="47"/>
        <v/>
      </c>
      <c r="O369" s="156">
        <f t="shared" si="48"/>
        <v>1735.2788</v>
      </c>
      <c r="P369" s="156" t="e">
        <f t="shared" si="49"/>
        <v>#VALUE!</v>
      </c>
      <c r="Q369" s="156" t="e">
        <f t="shared" si="50"/>
        <v>#VALUE!</v>
      </c>
      <c r="R369" s="157" t="str">
        <f t="shared" si="54"/>
        <v>F</v>
      </c>
      <c r="S369" s="157">
        <f t="shared" si="51"/>
        <v>17.98</v>
      </c>
      <c r="T369" s="157">
        <f t="shared" si="45"/>
        <v>0</v>
      </c>
      <c r="U369" s="157">
        <f>IF(M369&lt;&gt;0,IF(M369=SVS,0,IF(M369=SVSg,0,IF(M369=Stundenverrechnungssatz!G5337,0,IF(M369=Stundenverrechnungssatz!I5337,0,IF(M369=Stundenverrechnungssatz!K5337,0,IF(M369=Stundenverrechnungssatz!M5337,0,1)))))))</f>
        <v>0</v>
      </c>
      <c r="V369" s="20"/>
    </row>
    <row r="370" spans="1:22" s="38" customFormat="1" ht="15" customHeight="1" x14ac:dyDescent="0.2">
      <c r="A370" s="160">
        <v>365</v>
      </c>
      <c r="B370" s="161" t="s">
        <v>895</v>
      </c>
      <c r="C370" s="161" t="s">
        <v>896</v>
      </c>
      <c r="D370" s="161" t="s">
        <v>285</v>
      </c>
      <c r="E370" s="161" t="s">
        <v>384</v>
      </c>
      <c r="F370" s="161" t="s">
        <v>242</v>
      </c>
      <c r="G370" s="161" t="s">
        <v>328</v>
      </c>
      <c r="H370" s="162">
        <v>324.08</v>
      </c>
      <c r="I370" s="163"/>
      <c r="J370" s="158" t="s">
        <v>58</v>
      </c>
      <c r="K370" s="159"/>
      <c r="L370" s="153">
        <v>191.11</v>
      </c>
      <c r="M370" s="154">
        <f t="shared" si="46"/>
        <v>17.98</v>
      </c>
      <c r="N370" s="155" t="str">
        <f t="shared" si="47"/>
        <v/>
      </c>
      <c r="O370" s="156">
        <f t="shared" si="48"/>
        <v>61934.928800000002</v>
      </c>
      <c r="P370" s="156" t="e">
        <f t="shared" si="49"/>
        <v>#VALUE!</v>
      </c>
      <c r="Q370" s="156" t="e">
        <f t="shared" si="50"/>
        <v>#VALUE!</v>
      </c>
      <c r="R370" s="157" t="str">
        <f t="shared" si="54"/>
        <v>H</v>
      </c>
      <c r="S370" s="157">
        <f t="shared" si="51"/>
        <v>17.98</v>
      </c>
      <c r="T370" s="157">
        <f t="shared" si="45"/>
        <v>0</v>
      </c>
      <c r="U370" s="157">
        <f>IF(M370&lt;&gt;0,IF(M370=SVS,0,IF(M370=SVSg,0,IF(M370=Stundenverrechnungssatz!G5338,0,IF(M370=Stundenverrechnungssatz!I5338,0,IF(M370=Stundenverrechnungssatz!K5338,0,IF(M370=Stundenverrechnungssatz!M5338,0,1)))))))</f>
        <v>0</v>
      </c>
      <c r="V370" s="20"/>
    </row>
    <row r="371" spans="1:22" s="38" customFormat="1" ht="15" customHeight="1" x14ac:dyDescent="0.2">
      <c r="A371" s="160">
        <v>366</v>
      </c>
      <c r="B371" s="161" t="s">
        <v>895</v>
      </c>
      <c r="C371" s="161" t="s">
        <v>896</v>
      </c>
      <c r="D371" s="161" t="s">
        <v>285</v>
      </c>
      <c r="E371" s="161" t="s">
        <v>385</v>
      </c>
      <c r="F371" s="161" t="s">
        <v>911</v>
      </c>
      <c r="G371" s="161" t="s">
        <v>219</v>
      </c>
      <c r="H371" s="162">
        <v>17.48</v>
      </c>
      <c r="I371" s="163"/>
      <c r="J371" s="158" t="s">
        <v>36</v>
      </c>
      <c r="K371" s="159"/>
      <c r="L371" s="153">
        <v>191.11</v>
      </c>
      <c r="M371" s="154">
        <f t="shared" si="46"/>
        <v>17.98</v>
      </c>
      <c r="N371" s="155" t="str">
        <f t="shared" si="47"/>
        <v/>
      </c>
      <c r="O371" s="156">
        <f t="shared" si="48"/>
        <v>3340.6028000000001</v>
      </c>
      <c r="P371" s="156" t="e">
        <f t="shared" si="49"/>
        <v>#VALUE!</v>
      </c>
      <c r="Q371" s="156" t="e">
        <f t="shared" si="50"/>
        <v>#VALUE!</v>
      </c>
      <c r="R371" s="157" t="str">
        <f t="shared" si="54"/>
        <v>F</v>
      </c>
      <c r="S371" s="157">
        <f t="shared" si="51"/>
        <v>17.98</v>
      </c>
      <c r="T371" s="157">
        <f t="shared" si="45"/>
        <v>0</v>
      </c>
      <c r="U371" s="157">
        <f>IF(M371&lt;&gt;0,IF(M371=SVS,0,IF(M371=SVSg,0,IF(M371=Stundenverrechnungssatz!G5339,0,IF(M371=Stundenverrechnungssatz!I5339,0,IF(M371=Stundenverrechnungssatz!K5339,0,IF(M371=Stundenverrechnungssatz!M5339,0,1)))))))</f>
        <v>0</v>
      </c>
      <c r="V371" s="20"/>
    </row>
    <row r="372" spans="1:22" s="38" customFormat="1" ht="15" customHeight="1" x14ac:dyDescent="0.2">
      <c r="A372" s="160">
        <v>367</v>
      </c>
      <c r="B372" s="161" t="s">
        <v>895</v>
      </c>
      <c r="C372" s="161" t="s">
        <v>896</v>
      </c>
      <c r="D372" s="161" t="s">
        <v>285</v>
      </c>
      <c r="E372" s="161" t="s">
        <v>386</v>
      </c>
      <c r="F372" s="161" t="s">
        <v>912</v>
      </c>
      <c r="G372" s="161" t="s">
        <v>219</v>
      </c>
      <c r="H372" s="162">
        <v>16.78</v>
      </c>
      <c r="I372" s="163"/>
      <c r="J372" s="158" t="s">
        <v>36</v>
      </c>
      <c r="K372" s="159"/>
      <c r="L372" s="153">
        <v>191.11</v>
      </c>
      <c r="M372" s="154">
        <f t="shared" si="46"/>
        <v>17.98</v>
      </c>
      <c r="N372" s="155" t="str">
        <f t="shared" si="47"/>
        <v/>
      </c>
      <c r="O372" s="156">
        <f t="shared" si="48"/>
        <v>3206.8258000000005</v>
      </c>
      <c r="P372" s="156" t="e">
        <f t="shared" si="49"/>
        <v>#VALUE!</v>
      </c>
      <c r="Q372" s="156" t="e">
        <f t="shared" si="50"/>
        <v>#VALUE!</v>
      </c>
      <c r="R372" s="157" t="str">
        <f t="shared" si="54"/>
        <v>F</v>
      </c>
      <c r="S372" s="157">
        <f t="shared" si="51"/>
        <v>17.98</v>
      </c>
      <c r="T372" s="157">
        <f t="shared" si="45"/>
        <v>0</v>
      </c>
      <c r="U372" s="157">
        <f>IF(M372&lt;&gt;0,IF(M372=SVS,0,IF(M372=SVSg,0,IF(M372=Stundenverrechnungssatz!G5340,0,IF(M372=Stundenverrechnungssatz!I5340,0,IF(M372=Stundenverrechnungssatz!K5340,0,IF(M372=Stundenverrechnungssatz!M5340,0,1)))))))</f>
        <v>0</v>
      </c>
      <c r="V372" s="20"/>
    </row>
    <row r="373" spans="1:22" s="38" customFormat="1" ht="15" customHeight="1" x14ac:dyDescent="0.2">
      <c r="A373" s="160">
        <v>368</v>
      </c>
      <c r="B373" s="161" t="s">
        <v>895</v>
      </c>
      <c r="C373" s="161" t="s">
        <v>896</v>
      </c>
      <c r="D373" s="161" t="s">
        <v>285</v>
      </c>
      <c r="E373" s="161" t="s">
        <v>388</v>
      </c>
      <c r="F373" s="161" t="s">
        <v>212</v>
      </c>
      <c r="G373" s="161" t="s">
        <v>219</v>
      </c>
      <c r="H373" s="162">
        <v>36.86</v>
      </c>
      <c r="I373" s="163"/>
      <c r="J373" s="158" t="s">
        <v>36</v>
      </c>
      <c r="K373" s="159"/>
      <c r="L373" s="153">
        <v>191.11</v>
      </c>
      <c r="M373" s="154">
        <f t="shared" si="46"/>
        <v>17.98</v>
      </c>
      <c r="N373" s="155" t="str">
        <f t="shared" si="47"/>
        <v/>
      </c>
      <c r="O373" s="156">
        <f t="shared" si="48"/>
        <v>7044.3146000000006</v>
      </c>
      <c r="P373" s="156" t="e">
        <f t="shared" si="49"/>
        <v>#VALUE!</v>
      </c>
      <c r="Q373" s="156" t="e">
        <f t="shared" si="50"/>
        <v>#VALUE!</v>
      </c>
      <c r="R373" s="157" t="str">
        <f t="shared" si="54"/>
        <v>F</v>
      </c>
      <c r="S373" s="157">
        <f t="shared" si="51"/>
        <v>17.98</v>
      </c>
      <c r="T373" s="157">
        <f t="shared" si="45"/>
        <v>0</v>
      </c>
      <c r="U373" s="157">
        <f>IF(M373&lt;&gt;0,IF(M373=SVS,0,IF(M373=SVSg,0,IF(M373=Stundenverrechnungssatz!G5341,0,IF(M373=Stundenverrechnungssatz!I5341,0,IF(M373=Stundenverrechnungssatz!K5341,0,IF(M373=Stundenverrechnungssatz!M5341,0,1)))))))</f>
        <v>0</v>
      </c>
      <c r="V373" s="20"/>
    </row>
    <row r="374" spans="1:22" s="38" customFormat="1" ht="15" customHeight="1" x14ac:dyDescent="0.2">
      <c r="A374" s="160">
        <v>369</v>
      </c>
      <c r="B374" s="161" t="s">
        <v>895</v>
      </c>
      <c r="C374" s="161" t="s">
        <v>896</v>
      </c>
      <c r="D374" s="161" t="s">
        <v>285</v>
      </c>
      <c r="E374" s="161" t="s">
        <v>389</v>
      </c>
      <c r="F374" s="161" t="s">
        <v>212</v>
      </c>
      <c r="G374" s="161" t="s">
        <v>219</v>
      </c>
      <c r="H374" s="162">
        <v>52.64</v>
      </c>
      <c r="I374" s="163"/>
      <c r="J374" s="158" t="s">
        <v>36</v>
      </c>
      <c r="K374" s="159"/>
      <c r="L374" s="153">
        <v>191.11</v>
      </c>
      <c r="M374" s="154">
        <f t="shared" si="46"/>
        <v>17.98</v>
      </c>
      <c r="N374" s="155" t="str">
        <f t="shared" si="47"/>
        <v/>
      </c>
      <c r="O374" s="156">
        <f t="shared" si="48"/>
        <v>10060.030400000001</v>
      </c>
      <c r="P374" s="156" t="e">
        <f t="shared" si="49"/>
        <v>#VALUE!</v>
      </c>
      <c r="Q374" s="156" t="e">
        <f t="shared" si="50"/>
        <v>#VALUE!</v>
      </c>
      <c r="R374" s="157" t="str">
        <f t="shared" si="54"/>
        <v>F</v>
      </c>
      <c r="S374" s="157">
        <f t="shared" si="51"/>
        <v>17.98</v>
      </c>
      <c r="T374" s="157">
        <f t="shared" si="45"/>
        <v>0</v>
      </c>
      <c r="U374" s="157">
        <f>IF(M374&lt;&gt;0,IF(M374=SVS,0,IF(M374=SVSg,0,IF(M374=Stundenverrechnungssatz!G5342,0,IF(M374=Stundenverrechnungssatz!I5342,0,IF(M374=Stundenverrechnungssatz!K5342,0,IF(M374=Stundenverrechnungssatz!M5342,0,1)))))))</f>
        <v>0</v>
      </c>
      <c r="V374" s="20"/>
    </row>
    <row r="375" spans="1:22" s="38" customFormat="1" ht="15" customHeight="1" x14ac:dyDescent="0.2">
      <c r="A375" s="160">
        <v>370</v>
      </c>
      <c r="B375" s="161" t="s">
        <v>895</v>
      </c>
      <c r="C375" s="161" t="s">
        <v>896</v>
      </c>
      <c r="D375" s="161" t="s">
        <v>285</v>
      </c>
      <c r="E375" s="161" t="s">
        <v>390</v>
      </c>
      <c r="F375" s="161" t="s">
        <v>212</v>
      </c>
      <c r="G375" s="161" t="s">
        <v>219</v>
      </c>
      <c r="H375" s="162">
        <v>60.09</v>
      </c>
      <c r="I375" s="163"/>
      <c r="J375" s="158" t="s">
        <v>36</v>
      </c>
      <c r="K375" s="159"/>
      <c r="L375" s="153">
        <v>191.11</v>
      </c>
      <c r="M375" s="154">
        <f t="shared" si="46"/>
        <v>17.98</v>
      </c>
      <c r="N375" s="155" t="str">
        <f t="shared" si="47"/>
        <v/>
      </c>
      <c r="O375" s="156">
        <f t="shared" si="48"/>
        <v>11483.799900000002</v>
      </c>
      <c r="P375" s="156" t="e">
        <f t="shared" si="49"/>
        <v>#VALUE!</v>
      </c>
      <c r="Q375" s="156" t="e">
        <f t="shared" si="50"/>
        <v>#VALUE!</v>
      </c>
      <c r="R375" s="157" t="str">
        <f t="shared" si="54"/>
        <v>F</v>
      </c>
      <c r="S375" s="157">
        <f t="shared" si="51"/>
        <v>17.98</v>
      </c>
      <c r="T375" s="157">
        <f t="shared" si="45"/>
        <v>0</v>
      </c>
      <c r="U375" s="157">
        <f>IF(M375&lt;&gt;0,IF(M375=SVS,0,IF(M375=SVSg,0,IF(M375=Stundenverrechnungssatz!G5343,0,IF(M375=Stundenverrechnungssatz!I5343,0,IF(M375=Stundenverrechnungssatz!K5343,0,IF(M375=Stundenverrechnungssatz!M5343,0,1)))))))</f>
        <v>0</v>
      </c>
      <c r="V375" s="20"/>
    </row>
    <row r="376" spans="1:22" s="38" customFormat="1" ht="15" customHeight="1" x14ac:dyDescent="0.2">
      <c r="A376" s="160">
        <v>371</v>
      </c>
      <c r="B376" s="161" t="s">
        <v>895</v>
      </c>
      <c r="C376" s="161" t="s">
        <v>896</v>
      </c>
      <c r="D376" s="161" t="s">
        <v>285</v>
      </c>
      <c r="E376" s="161" t="s">
        <v>391</v>
      </c>
      <c r="F376" s="161" t="s">
        <v>212</v>
      </c>
      <c r="G376" s="161" t="s">
        <v>219</v>
      </c>
      <c r="H376" s="162">
        <v>39.44</v>
      </c>
      <c r="I376" s="163"/>
      <c r="J376" s="158" t="s">
        <v>36</v>
      </c>
      <c r="K376" s="159"/>
      <c r="L376" s="153">
        <v>191.11</v>
      </c>
      <c r="M376" s="154">
        <f t="shared" si="46"/>
        <v>17.98</v>
      </c>
      <c r="N376" s="155" t="str">
        <f t="shared" si="47"/>
        <v/>
      </c>
      <c r="O376" s="156">
        <f t="shared" si="48"/>
        <v>7537.3784000000005</v>
      </c>
      <c r="P376" s="156" t="e">
        <f t="shared" si="49"/>
        <v>#VALUE!</v>
      </c>
      <c r="Q376" s="156" t="e">
        <f t="shared" si="50"/>
        <v>#VALUE!</v>
      </c>
      <c r="R376" s="157" t="str">
        <f t="shared" si="54"/>
        <v>F</v>
      </c>
      <c r="S376" s="157">
        <f t="shared" si="51"/>
        <v>17.98</v>
      </c>
      <c r="T376" s="157">
        <f t="shared" si="45"/>
        <v>0</v>
      </c>
      <c r="U376" s="157">
        <f>IF(M376&lt;&gt;0,IF(M376=SVS,0,IF(M376=SVSg,0,IF(M376=Stundenverrechnungssatz!G5344,0,IF(M376=Stundenverrechnungssatz!I5344,0,IF(M376=Stundenverrechnungssatz!K5344,0,IF(M376=Stundenverrechnungssatz!M5344,0,1)))))))</f>
        <v>0</v>
      </c>
      <c r="V376" s="20"/>
    </row>
    <row r="377" spans="1:22" s="38" customFormat="1" ht="15" customHeight="1" x14ac:dyDescent="0.2">
      <c r="A377" s="160">
        <v>372</v>
      </c>
      <c r="B377" s="161" t="s">
        <v>895</v>
      </c>
      <c r="C377" s="161" t="s">
        <v>896</v>
      </c>
      <c r="D377" s="161" t="s">
        <v>285</v>
      </c>
      <c r="E377" s="161" t="s">
        <v>517</v>
      </c>
      <c r="F377" s="161" t="s">
        <v>913</v>
      </c>
      <c r="G377" s="161" t="s">
        <v>501</v>
      </c>
      <c r="H377" s="162">
        <v>22.65</v>
      </c>
      <c r="I377" s="163"/>
      <c r="J377" s="158" t="s">
        <v>63</v>
      </c>
      <c r="K377" s="159"/>
      <c r="L377" s="153">
        <v>38.08</v>
      </c>
      <c r="M377" s="154">
        <f t="shared" si="46"/>
        <v>17.98</v>
      </c>
      <c r="N377" s="155" t="str">
        <f t="shared" si="47"/>
        <v/>
      </c>
      <c r="O377" s="156">
        <f t="shared" si="48"/>
        <v>862.51199999999994</v>
      </c>
      <c r="P377" s="156" t="e">
        <f t="shared" si="49"/>
        <v>#VALUE!</v>
      </c>
      <c r="Q377" s="156" t="e">
        <f t="shared" si="50"/>
        <v>#VALUE!</v>
      </c>
      <c r="R377" s="157" t="str">
        <f t="shared" si="54"/>
        <v>T</v>
      </c>
      <c r="S377" s="157">
        <f t="shared" si="51"/>
        <v>17.98</v>
      </c>
      <c r="T377" s="157">
        <f t="shared" si="45"/>
        <v>0</v>
      </c>
      <c r="U377" s="157">
        <f>IF(M377&lt;&gt;0,IF(M377=SVS,0,IF(M377=SVSg,0,IF(M377=Stundenverrechnungssatz!G5345,0,IF(M377=Stundenverrechnungssatz!I5345,0,IF(M377=Stundenverrechnungssatz!K5345,0,IF(M377=Stundenverrechnungssatz!M5345,0,1)))))))</f>
        <v>0</v>
      </c>
      <c r="V377" s="20"/>
    </row>
    <row r="378" spans="1:22" s="38" customFormat="1" ht="15" customHeight="1" x14ac:dyDescent="0.2">
      <c r="A378" s="160">
        <v>373</v>
      </c>
      <c r="B378" s="161" t="s">
        <v>895</v>
      </c>
      <c r="C378" s="161" t="s">
        <v>896</v>
      </c>
      <c r="D378" s="161" t="s">
        <v>285</v>
      </c>
      <c r="E378" s="161" t="s">
        <v>518</v>
      </c>
      <c r="F378" s="161" t="s">
        <v>229</v>
      </c>
      <c r="G378" s="161" t="s">
        <v>351</v>
      </c>
      <c r="H378" s="162">
        <v>63.14</v>
      </c>
      <c r="I378" s="163" t="s">
        <v>214</v>
      </c>
      <c r="J378" s="158" t="s">
        <v>569</v>
      </c>
      <c r="K378" s="159"/>
      <c r="L378" s="153">
        <v>191.11</v>
      </c>
      <c r="M378" s="154">
        <f t="shared" si="46"/>
        <v>17.98</v>
      </c>
      <c r="N378" s="155" t="str">
        <f t="shared" si="47"/>
        <v/>
      </c>
      <c r="O378" s="156">
        <f t="shared" si="48"/>
        <v>12066.6854</v>
      </c>
      <c r="P378" s="156" t="e">
        <f t="shared" si="49"/>
        <v>#VALUE!</v>
      </c>
      <c r="Q378" s="156" t="e">
        <f t="shared" si="50"/>
        <v>#VALUE!</v>
      </c>
      <c r="R378" s="157" t="str">
        <f t="shared" si="54"/>
        <v>P</v>
      </c>
      <c r="S378" s="157">
        <f t="shared" si="51"/>
        <v>17.98</v>
      </c>
      <c r="T378" s="157">
        <f t="shared" si="45"/>
        <v>63.14</v>
      </c>
      <c r="U378" s="157">
        <f>IF(M378&lt;&gt;0,IF(M378=SVS,0,IF(M378=SVSg,0,IF(M378=Stundenverrechnungssatz!G5346,0,IF(M378=Stundenverrechnungssatz!I5346,0,IF(M378=Stundenverrechnungssatz!K5346,0,IF(M378=Stundenverrechnungssatz!M5346,0,1)))))))</f>
        <v>0</v>
      </c>
      <c r="V378" s="20"/>
    </row>
    <row r="379" spans="1:22" s="38" customFormat="1" ht="15" customHeight="1" x14ac:dyDescent="0.2">
      <c r="A379" s="160">
        <v>374</v>
      </c>
      <c r="B379" s="161" t="s">
        <v>895</v>
      </c>
      <c r="C379" s="161" t="s">
        <v>896</v>
      </c>
      <c r="D379" s="161" t="s">
        <v>285</v>
      </c>
      <c r="E379" s="161" t="s">
        <v>519</v>
      </c>
      <c r="F379" s="161" t="s">
        <v>914</v>
      </c>
      <c r="G379" s="161" t="s">
        <v>501</v>
      </c>
      <c r="H379" s="162">
        <v>40.08</v>
      </c>
      <c r="I379" s="163"/>
      <c r="J379" s="158" t="s">
        <v>63</v>
      </c>
      <c r="K379" s="159"/>
      <c r="L379" s="153">
        <v>38.08</v>
      </c>
      <c r="M379" s="154">
        <f t="shared" si="46"/>
        <v>17.98</v>
      </c>
      <c r="N379" s="155" t="str">
        <f t="shared" si="47"/>
        <v/>
      </c>
      <c r="O379" s="156">
        <f t="shared" si="48"/>
        <v>1526.2463999999998</v>
      </c>
      <c r="P379" s="156" t="e">
        <f t="shared" si="49"/>
        <v>#VALUE!</v>
      </c>
      <c r="Q379" s="156" t="e">
        <f t="shared" si="50"/>
        <v>#VALUE!</v>
      </c>
      <c r="R379" s="157" t="str">
        <f t="shared" si="54"/>
        <v>T</v>
      </c>
      <c r="S379" s="157">
        <f t="shared" si="51"/>
        <v>17.98</v>
      </c>
      <c r="T379" s="157">
        <f t="shared" si="45"/>
        <v>0</v>
      </c>
      <c r="U379" s="157">
        <f>IF(M379&lt;&gt;0,IF(M379=SVS,0,IF(M379=SVSg,0,IF(M379=Stundenverrechnungssatz!G5347,0,IF(M379=Stundenverrechnungssatz!I5347,0,IF(M379=Stundenverrechnungssatz!K5347,0,IF(M379=Stundenverrechnungssatz!M5347,0,1)))))))</f>
        <v>0</v>
      </c>
      <c r="V379" s="20"/>
    </row>
    <row r="380" spans="1:22" s="38" customFormat="1" ht="15" customHeight="1" x14ac:dyDescent="0.2">
      <c r="A380" s="160">
        <v>375</v>
      </c>
      <c r="B380" s="161" t="s">
        <v>895</v>
      </c>
      <c r="C380" s="161" t="s">
        <v>896</v>
      </c>
      <c r="D380" s="161" t="s">
        <v>285</v>
      </c>
      <c r="E380" s="161" t="s">
        <v>520</v>
      </c>
      <c r="F380" s="161" t="s">
        <v>915</v>
      </c>
      <c r="G380" s="161" t="s">
        <v>501</v>
      </c>
      <c r="H380" s="162">
        <v>41.5</v>
      </c>
      <c r="I380" s="163"/>
      <c r="J380" s="158" t="s">
        <v>32</v>
      </c>
      <c r="K380" s="159"/>
      <c r="L380" s="153">
        <v>96.05</v>
      </c>
      <c r="M380" s="154">
        <f t="shared" si="46"/>
        <v>17.98</v>
      </c>
      <c r="N380" s="155" t="str">
        <f t="shared" si="47"/>
        <v/>
      </c>
      <c r="O380" s="156">
        <f t="shared" si="48"/>
        <v>3986.0749999999998</v>
      </c>
      <c r="P380" s="156" t="e">
        <f t="shared" si="49"/>
        <v>#VALUE!</v>
      </c>
      <c r="Q380" s="156" t="e">
        <f t="shared" si="50"/>
        <v>#VALUE!</v>
      </c>
      <c r="R380" s="157" t="str">
        <f t="shared" si="54"/>
        <v>B</v>
      </c>
      <c r="S380" s="157">
        <f t="shared" si="51"/>
        <v>17.98</v>
      </c>
      <c r="T380" s="157">
        <f t="shared" si="45"/>
        <v>0</v>
      </c>
      <c r="U380" s="157">
        <f>IF(M380&lt;&gt;0,IF(M380=SVS,0,IF(M380=SVSg,0,IF(M380=Stundenverrechnungssatz!G5348,0,IF(M380=Stundenverrechnungssatz!I5348,0,IF(M380=Stundenverrechnungssatz!K5348,0,IF(M380=Stundenverrechnungssatz!M5348,0,1)))))))</f>
        <v>0</v>
      </c>
      <c r="V380" s="20"/>
    </row>
    <row r="381" spans="1:22" s="38" customFormat="1" ht="15" customHeight="1" x14ac:dyDescent="0.2">
      <c r="A381" s="160">
        <v>376</v>
      </c>
      <c r="B381" s="161" t="s">
        <v>895</v>
      </c>
      <c r="C381" s="161" t="s">
        <v>896</v>
      </c>
      <c r="D381" s="161" t="s">
        <v>285</v>
      </c>
      <c r="E381" s="161" t="s">
        <v>521</v>
      </c>
      <c r="F381" s="161" t="s">
        <v>229</v>
      </c>
      <c r="G381" s="161" t="s">
        <v>351</v>
      </c>
      <c r="H381" s="162">
        <v>62.93</v>
      </c>
      <c r="I381" s="163" t="s">
        <v>214</v>
      </c>
      <c r="J381" s="158" t="s">
        <v>569</v>
      </c>
      <c r="K381" s="159"/>
      <c r="L381" s="153">
        <v>191.11</v>
      </c>
      <c r="M381" s="154">
        <f t="shared" si="46"/>
        <v>17.98</v>
      </c>
      <c r="N381" s="155" t="str">
        <f t="shared" si="47"/>
        <v/>
      </c>
      <c r="O381" s="156">
        <f t="shared" si="48"/>
        <v>12026.552300000001</v>
      </c>
      <c r="P381" s="156" t="e">
        <f t="shared" si="49"/>
        <v>#VALUE!</v>
      </c>
      <c r="Q381" s="156" t="e">
        <f t="shared" si="50"/>
        <v>#VALUE!</v>
      </c>
      <c r="R381" s="157" t="str">
        <f t="shared" si="54"/>
        <v>P</v>
      </c>
      <c r="S381" s="157">
        <f t="shared" si="51"/>
        <v>17.98</v>
      </c>
      <c r="T381" s="157">
        <f t="shared" si="45"/>
        <v>62.93</v>
      </c>
      <c r="U381" s="157">
        <f>IF(M381&lt;&gt;0,IF(M381=SVS,0,IF(M381=SVSg,0,IF(M381=Stundenverrechnungssatz!G5349,0,IF(M381=Stundenverrechnungssatz!I5349,0,IF(M381=Stundenverrechnungssatz!K5349,0,IF(M381=Stundenverrechnungssatz!M5349,0,1)))))))</f>
        <v>0</v>
      </c>
      <c r="V381" s="20"/>
    </row>
    <row r="382" spans="1:22" s="38" customFormat="1" ht="15" customHeight="1" x14ac:dyDescent="0.2">
      <c r="A382" s="160">
        <v>377</v>
      </c>
      <c r="B382" s="161" t="s">
        <v>895</v>
      </c>
      <c r="C382" s="161" t="s">
        <v>896</v>
      </c>
      <c r="D382" s="161" t="s">
        <v>285</v>
      </c>
      <c r="E382" s="161" t="s">
        <v>916</v>
      </c>
      <c r="F382" s="161" t="s">
        <v>917</v>
      </c>
      <c r="G382" s="161" t="s">
        <v>351</v>
      </c>
      <c r="H382" s="162">
        <v>12.5</v>
      </c>
      <c r="I382" s="163"/>
      <c r="J382" s="158" t="s">
        <v>36</v>
      </c>
      <c r="K382" s="159"/>
      <c r="L382" s="153">
        <v>191.11</v>
      </c>
      <c r="M382" s="154">
        <f t="shared" si="46"/>
        <v>17.98</v>
      </c>
      <c r="N382" s="155" t="str">
        <f t="shared" si="47"/>
        <v/>
      </c>
      <c r="O382" s="156">
        <f t="shared" si="48"/>
        <v>2388.875</v>
      </c>
      <c r="P382" s="156" t="e">
        <f t="shared" si="49"/>
        <v>#VALUE!</v>
      </c>
      <c r="Q382" s="156" t="e">
        <f t="shared" si="50"/>
        <v>#VALUE!</v>
      </c>
      <c r="R382" s="157" t="str">
        <f t="shared" si="54"/>
        <v>F</v>
      </c>
      <c r="S382" s="157">
        <f t="shared" si="51"/>
        <v>17.98</v>
      </c>
      <c r="T382" s="157">
        <f t="shared" ref="T382:T445" si="55">IF(I382="x",H382,0)</f>
        <v>0</v>
      </c>
      <c r="U382" s="157">
        <f>IF(M382&lt;&gt;0,IF(M382=SVS,0,IF(M382=SVSg,0,IF(M382=Stundenverrechnungssatz!G5350,0,IF(M382=Stundenverrechnungssatz!I5350,0,IF(M382=Stundenverrechnungssatz!K5350,0,IF(M382=Stundenverrechnungssatz!M5350,0,1)))))))</f>
        <v>0</v>
      </c>
      <c r="V382" s="20"/>
    </row>
    <row r="383" spans="1:22" s="38" customFormat="1" ht="15" customHeight="1" x14ac:dyDescent="0.2">
      <c r="A383" s="160">
        <v>378</v>
      </c>
      <c r="B383" s="161" t="s">
        <v>895</v>
      </c>
      <c r="C383" s="161" t="s">
        <v>896</v>
      </c>
      <c r="D383" s="161" t="s">
        <v>285</v>
      </c>
      <c r="E383" s="161" t="s">
        <v>918</v>
      </c>
      <c r="F383" s="161" t="s">
        <v>216</v>
      </c>
      <c r="G383" s="161" t="s">
        <v>351</v>
      </c>
      <c r="H383" s="162">
        <v>7.48</v>
      </c>
      <c r="I383" s="163"/>
      <c r="J383" s="158" t="s">
        <v>119</v>
      </c>
      <c r="K383" s="159"/>
      <c r="L383" s="153">
        <v>0</v>
      </c>
      <c r="M383" s="154">
        <f t="shared" si="46"/>
        <v>17.98</v>
      </c>
      <c r="N383" s="155">
        <f t="shared" si="47"/>
        <v>1.0000000000000001E-5</v>
      </c>
      <c r="O383" s="156">
        <f t="shared" si="48"/>
        <v>0</v>
      </c>
      <c r="P383" s="156">
        <f t="shared" si="49"/>
        <v>0</v>
      </c>
      <c r="Q383" s="156">
        <f t="shared" si="50"/>
        <v>0</v>
      </c>
      <c r="R383" s="157" t="str">
        <f t="shared" si="54"/>
        <v>n</v>
      </c>
      <c r="S383" s="157">
        <f t="shared" si="51"/>
        <v>17.98</v>
      </c>
      <c r="T383" s="157">
        <f t="shared" si="55"/>
        <v>0</v>
      </c>
      <c r="U383" s="157">
        <f>IF(M383&lt;&gt;0,IF(M383=SVS,0,IF(M383=SVSg,0,IF(M383=Stundenverrechnungssatz!G5351,0,IF(M383=Stundenverrechnungssatz!I5351,0,IF(M383=Stundenverrechnungssatz!K5351,0,IF(M383=Stundenverrechnungssatz!M5351,0,1)))))))</f>
        <v>0</v>
      </c>
      <c r="V383" s="20"/>
    </row>
    <row r="384" spans="1:22" s="38" customFormat="1" ht="15" customHeight="1" x14ac:dyDescent="0.2">
      <c r="A384" s="160">
        <v>379</v>
      </c>
      <c r="B384" s="161" t="s">
        <v>895</v>
      </c>
      <c r="C384" s="161" t="s">
        <v>896</v>
      </c>
      <c r="D384" s="161" t="s">
        <v>285</v>
      </c>
      <c r="E384" s="161" t="s">
        <v>522</v>
      </c>
      <c r="F384" s="161" t="s">
        <v>919</v>
      </c>
      <c r="G384" s="161" t="s">
        <v>351</v>
      </c>
      <c r="H384" s="162">
        <v>14.57</v>
      </c>
      <c r="I384" s="163"/>
      <c r="J384" s="158" t="s">
        <v>36</v>
      </c>
      <c r="K384" s="159"/>
      <c r="L384" s="153">
        <v>191.11</v>
      </c>
      <c r="M384" s="154">
        <f t="shared" si="46"/>
        <v>17.98</v>
      </c>
      <c r="N384" s="155" t="str">
        <f t="shared" si="47"/>
        <v/>
      </c>
      <c r="O384" s="156">
        <f t="shared" si="48"/>
        <v>2784.4727000000003</v>
      </c>
      <c r="P384" s="156" t="e">
        <f t="shared" si="49"/>
        <v>#VALUE!</v>
      </c>
      <c r="Q384" s="156" t="e">
        <f t="shared" si="50"/>
        <v>#VALUE!</v>
      </c>
      <c r="R384" s="157" t="str">
        <f t="shared" si="54"/>
        <v>F</v>
      </c>
      <c r="S384" s="157">
        <f t="shared" si="51"/>
        <v>17.98</v>
      </c>
      <c r="T384" s="157">
        <f t="shared" si="55"/>
        <v>0</v>
      </c>
      <c r="U384" s="157">
        <f>IF(M384&lt;&gt;0,IF(M384=SVS,0,IF(M384=SVSg,0,IF(M384=Stundenverrechnungssatz!G5352,0,IF(M384=Stundenverrechnungssatz!I5352,0,IF(M384=Stundenverrechnungssatz!K5352,0,IF(M384=Stundenverrechnungssatz!M5352,0,1)))))))</f>
        <v>0</v>
      </c>
      <c r="V384" s="20"/>
    </row>
    <row r="385" spans="1:22" s="38" customFormat="1" ht="15" customHeight="1" x14ac:dyDescent="0.2">
      <c r="A385" s="160">
        <v>380</v>
      </c>
      <c r="B385" s="161" t="s">
        <v>895</v>
      </c>
      <c r="C385" s="161" t="s">
        <v>896</v>
      </c>
      <c r="D385" s="161" t="s">
        <v>285</v>
      </c>
      <c r="E385" s="161" t="s">
        <v>523</v>
      </c>
      <c r="F385" s="161" t="s">
        <v>920</v>
      </c>
      <c r="G385" s="161" t="s">
        <v>501</v>
      </c>
      <c r="H385" s="162">
        <v>85.04</v>
      </c>
      <c r="I385" s="163"/>
      <c r="J385" s="158" t="s">
        <v>32</v>
      </c>
      <c r="K385" s="159"/>
      <c r="L385" s="153">
        <v>96.05</v>
      </c>
      <c r="M385" s="154">
        <f t="shared" si="46"/>
        <v>17.98</v>
      </c>
      <c r="N385" s="155" t="str">
        <f t="shared" si="47"/>
        <v/>
      </c>
      <c r="O385" s="156">
        <f t="shared" si="48"/>
        <v>8168.0920000000006</v>
      </c>
      <c r="P385" s="156" t="e">
        <f t="shared" si="49"/>
        <v>#VALUE!</v>
      </c>
      <c r="Q385" s="156" t="e">
        <f t="shared" si="50"/>
        <v>#VALUE!</v>
      </c>
      <c r="R385" s="157" t="str">
        <f t="shared" si="54"/>
        <v>B</v>
      </c>
      <c r="S385" s="157">
        <f t="shared" si="51"/>
        <v>17.98</v>
      </c>
      <c r="T385" s="157">
        <f t="shared" si="55"/>
        <v>0</v>
      </c>
      <c r="U385" s="157">
        <f>IF(M385&lt;&gt;0,IF(M385=SVS,0,IF(M385=SVSg,0,IF(M385=Stundenverrechnungssatz!G5353,0,IF(M385=Stundenverrechnungssatz!I5353,0,IF(M385=Stundenverrechnungssatz!K5353,0,IF(M385=Stundenverrechnungssatz!M5353,0,1)))))))</f>
        <v>0</v>
      </c>
      <c r="V385" s="20"/>
    </row>
    <row r="386" spans="1:22" s="38" customFormat="1" ht="15" customHeight="1" x14ac:dyDescent="0.2">
      <c r="A386" s="160">
        <v>381</v>
      </c>
      <c r="B386" s="161" t="s">
        <v>895</v>
      </c>
      <c r="C386" s="161" t="s">
        <v>896</v>
      </c>
      <c r="D386" s="161" t="s">
        <v>285</v>
      </c>
      <c r="E386" s="161" t="s">
        <v>524</v>
      </c>
      <c r="F386" s="161" t="s">
        <v>229</v>
      </c>
      <c r="G386" s="161" t="s">
        <v>351</v>
      </c>
      <c r="H386" s="162">
        <v>63.38</v>
      </c>
      <c r="I386" s="163" t="s">
        <v>214</v>
      </c>
      <c r="J386" s="158" t="s">
        <v>569</v>
      </c>
      <c r="K386" s="159"/>
      <c r="L386" s="153">
        <v>191.11</v>
      </c>
      <c r="M386" s="154">
        <f t="shared" si="46"/>
        <v>17.98</v>
      </c>
      <c r="N386" s="155" t="str">
        <f t="shared" si="47"/>
        <v/>
      </c>
      <c r="O386" s="156">
        <f t="shared" si="48"/>
        <v>12112.551800000001</v>
      </c>
      <c r="P386" s="156" t="e">
        <f t="shared" si="49"/>
        <v>#VALUE!</v>
      </c>
      <c r="Q386" s="156" t="e">
        <f t="shared" si="50"/>
        <v>#VALUE!</v>
      </c>
      <c r="R386" s="157" t="str">
        <f t="shared" si="54"/>
        <v>P</v>
      </c>
      <c r="S386" s="157">
        <f t="shared" si="51"/>
        <v>17.98</v>
      </c>
      <c r="T386" s="157">
        <f t="shared" si="55"/>
        <v>63.38</v>
      </c>
      <c r="U386" s="157">
        <f>IF(M386&lt;&gt;0,IF(M386=SVS,0,IF(M386=SVSg,0,IF(M386=Stundenverrechnungssatz!G5354,0,IF(M386=Stundenverrechnungssatz!I5354,0,IF(M386=Stundenverrechnungssatz!K5354,0,IF(M386=Stundenverrechnungssatz!M5354,0,1)))))))</f>
        <v>0</v>
      </c>
      <c r="V386" s="20"/>
    </row>
    <row r="387" spans="1:22" s="38" customFormat="1" ht="15" customHeight="1" x14ac:dyDescent="0.2">
      <c r="A387" s="160">
        <v>382</v>
      </c>
      <c r="B387" s="161" t="s">
        <v>895</v>
      </c>
      <c r="C387" s="161" t="s">
        <v>896</v>
      </c>
      <c r="D387" s="161" t="s">
        <v>285</v>
      </c>
      <c r="E387" s="161" t="s">
        <v>525</v>
      </c>
      <c r="F387" s="161" t="s">
        <v>229</v>
      </c>
      <c r="G387" s="161" t="s">
        <v>351</v>
      </c>
      <c r="H387" s="162">
        <v>63.56</v>
      </c>
      <c r="I387" s="163" t="s">
        <v>214</v>
      </c>
      <c r="J387" s="158" t="s">
        <v>569</v>
      </c>
      <c r="K387" s="159"/>
      <c r="L387" s="153">
        <v>191.11</v>
      </c>
      <c r="M387" s="154">
        <f t="shared" si="46"/>
        <v>17.98</v>
      </c>
      <c r="N387" s="155" t="str">
        <f t="shared" si="47"/>
        <v/>
      </c>
      <c r="O387" s="156">
        <f t="shared" si="48"/>
        <v>12146.951600000002</v>
      </c>
      <c r="P387" s="156" t="e">
        <f t="shared" si="49"/>
        <v>#VALUE!</v>
      </c>
      <c r="Q387" s="156" t="e">
        <f t="shared" si="50"/>
        <v>#VALUE!</v>
      </c>
      <c r="R387" s="157" t="str">
        <f t="shared" si="54"/>
        <v>P</v>
      </c>
      <c r="S387" s="157">
        <f t="shared" si="51"/>
        <v>17.98</v>
      </c>
      <c r="T387" s="157">
        <f t="shared" si="55"/>
        <v>63.56</v>
      </c>
      <c r="U387" s="157">
        <f>IF(M387&lt;&gt;0,IF(M387=SVS,0,IF(M387=SVSg,0,IF(M387=Stundenverrechnungssatz!G5355,0,IF(M387=Stundenverrechnungssatz!I5355,0,IF(M387=Stundenverrechnungssatz!K5355,0,IF(M387=Stundenverrechnungssatz!M5355,0,1)))))))</f>
        <v>0</v>
      </c>
      <c r="V387" s="20"/>
    </row>
    <row r="388" spans="1:22" s="38" customFormat="1" ht="15" customHeight="1" x14ac:dyDescent="0.2">
      <c r="A388" s="160">
        <v>383</v>
      </c>
      <c r="B388" s="161" t="s">
        <v>895</v>
      </c>
      <c r="C388" s="161" t="s">
        <v>896</v>
      </c>
      <c r="D388" s="161" t="s">
        <v>285</v>
      </c>
      <c r="E388" s="161" t="s">
        <v>550</v>
      </c>
      <c r="F388" s="161" t="s">
        <v>229</v>
      </c>
      <c r="G388" s="161" t="s">
        <v>351</v>
      </c>
      <c r="H388" s="162">
        <v>63.5</v>
      </c>
      <c r="I388" s="163" t="s">
        <v>214</v>
      </c>
      <c r="J388" s="158" t="s">
        <v>569</v>
      </c>
      <c r="K388" s="159"/>
      <c r="L388" s="153">
        <v>191.11</v>
      </c>
      <c r="M388" s="154">
        <f t="shared" si="46"/>
        <v>17.98</v>
      </c>
      <c r="N388" s="155" t="str">
        <f t="shared" si="47"/>
        <v/>
      </c>
      <c r="O388" s="156">
        <f t="shared" si="48"/>
        <v>12135.485000000001</v>
      </c>
      <c r="P388" s="156" t="e">
        <f t="shared" si="49"/>
        <v>#VALUE!</v>
      </c>
      <c r="Q388" s="156" t="e">
        <f t="shared" si="50"/>
        <v>#VALUE!</v>
      </c>
      <c r="R388" s="157" t="str">
        <f t="shared" si="54"/>
        <v>P</v>
      </c>
      <c r="S388" s="157">
        <f t="shared" si="51"/>
        <v>17.98</v>
      </c>
      <c r="T388" s="157">
        <f t="shared" si="55"/>
        <v>63.5</v>
      </c>
      <c r="U388" s="157">
        <f>IF(M388&lt;&gt;0,IF(M388=SVS,0,IF(M388=SVSg,0,IF(M388=Stundenverrechnungssatz!G5356,0,IF(M388=Stundenverrechnungssatz!I5356,0,IF(M388=Stundenverrechnungssatz!K5356,0,IF(M388=Stundenverrechnungssatz!M5356,0,1)))))))</f>
        <v>0</v>
      </c>
      <c r="V388" s="20"/>
    </row>
    <row r="389" spans="1:22" s="38" customFormat="1" ht="15" customHeight="1" x14ac:dyDescent="0.2">
      <c r="A389" s="160">
        <v>384</v>
      </c>
      <c r="B389" s="161" t="s">
        <v>895</v>
      </c>
      <c r="C389" s="161" t="s">
        <v>896</v>
      </c>
      <c r="D389" s="161" t="s">
        <v>285</v>
      </c>
      <c r="E389" s="161" t="s">
        <v>503</v>
      </c>
      <c r="F389" s="161" t="s">
        <v>301</v>
      </c>
      <c r="G389" s="161" t="s">
        <v>351</v>
      </c>
      <c r="H389" s="162">
        <v>5.31</v>
      </c>
      <c r="I389" s="163"/>
      <c r="J389" s="158" t="s">
        <v>33</v>
      </c>
      <c r="K389" s="159"/>
      <c r="L389" s="153">
        <v>38.08</v>
      </c>
      <c r="M389" s="154">
        <f t="shared" si="46"/>
        <v>17.98</v>
      </c>
      <c r="N389" s="155" t="str">
        <f t="shared" si="47"/>
        <v/>
      </c>
      <c r="O389" s="156">
        <f t="shared" si="48"/>
        <v>202.20479999999998</v>
      </c>
      <c r="P389" s="156" t="e">
        <f t="shared" si="49"/>
        <v>#VALUE!</v>
      </c>
      <c r="Q389" s="156" t="e">
        <f t="shared" si="50"/>
        <v>#VALUE!</v>
      </c>
      <c r="R389" s="157" t="str">
        <f t="shared" si="54"/>
        <v>A</v>
      </c>
      <c r="S389" s="157">
        <f t="shared" si="51"/>
        <v>17.98</v>
      </c>
      <c r="T389" s="157">
        <f t="shared" si="55"/>
        <v>0</v>
      </c>
      <c r="U389" s="157">
        <f>IF(M389&lt;&gt;0,IF(M389=SVS,0,IF(M389=SVSg,0,IF(M389=Stundenverrechnungssatz!G5357,0,IF(M389=Stundenverrechnungssatz!I5357,0,IF(M389=Stundenverrechnungssatz!K5357,0,IF(M389=Stundenverrechnungssatz!M5357,0,1)))))))</f>
        <v>0</v>
      </c>
      <c r="V389" s="20"/>
    </row>
    <row r="390" spans="1:22" s="38" customFormat="1" ht="15" customHeight="1" x14ac:dyDescent="0.2">
      <c r="A390" s="160">
        <v>385</v>
      </c>
      <c r="B390" s="161" t="s">
        <v>895</v>
      </c>
      <c r="C390" s="161" t="s">
        <v>896</v>
      </c>
      <c r="D390" s="161" t="s">
        <v>285</v>
      </c>
      <c r="E390" s="161" t="s">
        <v>921</v>
      </c>
      <c r="F390" s="161" t="s">
        <v>301</v>
      </c>
      <c r="G390" s="161" t="s">
        <v>351</v>
      </c>
      <c r="H390" s="162">
        <v>9.11</v>
      </c>
      <c r="I390" s="163"/>
      <c r="J390" s="158" t="s">
        <v>33</v>
      </c>
      <c r="K390" s="159"/>
      <c r="L390" s="153">
        <v>38.08</v>
      </c>
      <c r="M390" s="154">
        <f t="shared" ref="M390:M453" si="56">SVS</f>
        <v>17.98</v>
      </c>
      <c r="N390" s="155" t="str">
        <f t="shared" ref="N390:N453" si="57">IF(VLOOKUP(J390,Vorgaben,4,FALSE)=0,"",VLOOKUP(J390,Vorgaben,4,FALSE))</f>
        <v/>
      </c>
      <c r="O390" s="156">
        <f t="shared" ref="O390:O453" si="58">H390*L390</f>
        <v>346.90879999999999</v>
      </c>
      <c r="P390" s="156" t="e">
        <f t="shared" si="49"/>
        <v>#VALUE!</v>
      </c>
      <c r="Q390" s="156" t="e">
        <f t="shared" si="50"/>
        <v>#VALUE!</v>
      </c>
      <c r="R390" s="157" t="str">
        <f t="shared" si="54"/>
        <v>A</v>
      </c>
      <c r="S390" s="157">
        <f t="shared" si="51"/>
        <v>17.98</v>
      </c>
      <c r="T390" s="157">
        <f t="shared" si="55"/>
        <v>0</v>
      </c>
      <c r="U390" s="157">
        <f>IF(M390&lt;&gt;0,IF(M390=SVS,0,IF(M390=SVSg,0,IF(M390=Stundenverrechnungssatz!G5358,0,IF(M390=Stundenverrechnungssatz!I5358,0,IF(M390=Stundenverrechnungssatz!K5358,0,IF(M390=Stundenverrechnungssatz!M5358,0,1)))))))</f>
        <v>0</v>
      </c>
      <c r="V390" s="20"/>
    </row>
    <row r="391" spans="1:22" s="38" customFormat="1" ht="15" customHeight="1" x14ac:dyDescent="0.2">
      <c r="A391" s="160">
        <v>386</v>
      </c>
      <c r="B391" s="161" t="s">
        <v>895</v>
      </c>
      <c r="C391" s="161" t="s">
        <v>896</v>
      </c>
      <c r="D391" s="161" t="s">
        <v>285</v>
      </c>
      <c r="E391" s="161" t="s">
        <v>922</v>
      </c>
      <c r="F391" s="161" t="s">
        <v>301</v>
      </c>
      <c r="G391" s="161" t="s">
        <v>351</v>
      </c>
      <c r="H391" s="162">
        <v>7.05</v>
      </c>
      <c r="I391" s="163"/>
      <c r="J391" s="158" t="s">
        <v>33</v>
      </c>
      <c r="K391" s="159"/>
      <c r="L391" s="153">
        <v>38.08</v>
      </c>
      <c r="M391" s="154">
        <f t="shared" si="56"/>
        <v>17.98</v>
      </c>
      <c r="N391" s="155" t="str">
        <f t="shared" si="57"/>
        <v/>
      </c>
      <c r="O391" s="156">
        <f t="shared" si="58"/>
        <v>268.464</v>
      </c>
      <c r="P391" s="156" t="e">
        <f t="shared" ref="P391:P453" si="59">O391/N391</f>
        <v>#VALUE!</v>
      </c>
      <c r="Q391" s="156" t="e">
        <f t="shared" ref="Q391:Q453" si="60">P391*M391</f>
        <v>#VALUE!</v>
      </c>
      <c r="R391" s="157" t="str">
        <f t="shared" si="54"/>
        <v>A</v>
      </c>
      <c r="S391" s="157">
        <f t="shared" ref="S391:S453" si="61">IF(M391=SVS,M391,"")</f>
        <v>17.98</v>
      </c>
      <c r="T391" s="157">
        <f t="shared" si="55"/>
        <v>0</v>
      </c>
      <c r="U391" s="157">
        <f>IF(M391&lt;&gt;0,IF(M391=SVS,0,IF(M391=SVSg,0,IF(M391=Stundenverrechnungssatz!G5359,0,IF(M391=Stundenverrechnungssatz!I5359,0,IF(M391=Stundenverrechnungssatz!K5359,0,IF(M391=Stundenverrechnungssatz!M5359,0,1)))))))</f>
        <v>0</v>
      </c>
      <c r="V391" s="20"/>
    </row>
    <row r="392" spans="1:22" s="38" customFormat="1" ht="15" customHeight="1" x14ac:dyDescent="0.2">
      <c r="A392" s="160">
        <v>387</v>
      </c>
      <c r="B392" s="161" t="s">
        <v>895</v>
      </c>
      <c r="C392" s="161" t="s">
        <v>896</v>
      </c>
      <c r="D392" s="161" t="s">
        <v>285</v>
      </c>
      <c r="E392" s="161" t="s">
        <v>923</v>
      </c>
      <c r="F392" s="161" t="s">
        <v>301</v>
      </c>
      <c r="G392" s="161" t="s">
        <v>356</v>
      </c>
      <c r="H392" s="162">
        <v>4.08</v>
      </c>
      <c r="I392" s="163"/>
      <c r="J392" s="158" t="s">
        <v>33</v>
      </c>
      <c r="K392" s="159"/>
      <c r="L392" s="153">
        <v>38.08</v>
      </c>
      <c r="M392" s="154">
        <f t="shared" si="56"/>
        <v>17.98</v>
      </c>
      <c r="N392" s="155" t="str">
        <f t="shared" si="57"/>
        <v/>
      </c>
      <c r="O392" s="156">
        <f t="shared" si="58"/>
        <v>155.3664</v>
      </c>
      <c r="P392" s="156" t="e">
        <f t="shared" si="59"/>
        <v>#VALUE!</v>
      </c>
      <c r="Q392" s="156" t="e">
        <f t="shared" si="60"/>
        <v>#VALUE!</v>
      </c>
      <c r="R392" s="157" t="str">
        <f t="shared" si="54"/>
        <v>A</v>
      </c>
      <c r="S392" s="157">
        <f t="shared" si="61"/>
        <v>17.98</v>
      </c>
      <c r="T392" s="157">
        <f t="shared" si="55"/>
        <v>0</v>
      </c>
      <c r="U392" s="157">
        <f>IF(M392&lt;&gt;0,IF(M392=SVS,0,IF(M392=SVSg,0,IF(M392=Stundenverrechnungssatz!G5360,0,IF(M392=Stundenverrechnungssatz!I5360,0,IF(M392=Stundenverrechnungssatz!K5360,0,IF(M392=Stundenverrechnungssatz!M5360,0,1)))))))</f>
        <v>0</v>
      </c>
      <c r="V392" s="20"/>
    </row>
    <row r="393" spans="1:22" s="38" customFormat="1" ht="15" customHeight="1" x14ac:dyDescent="0.2">
      <c r="A393" s="160">
        <v>388</v>
      </c>
      <c r="B393" s="161" t="s">
        <v>895</v>
      </c>
      <c r="C393" s="161" t="s">
        <v>896</v>
      </c>
      <c r="D393" s="161" t="s">
        <v>285</v>
      </c>
      <c r="E393" s="161" t="s">
        <v>924</v>
      </c>
      <c r="F393" s="161" t="s">
        <v>925</v>
      </c>
      <c r="G393" s="161" t="s">
        <v>219</v>
      </c>
      <c r="H393" s="162">
        <v>12.03</v>
      </c>
      <c r="I393" s="163"/>
      <c r="J393" s="158" t="s">
        <v>64</v>
      </c>
      <c r="K393" s="159"/>
      <c r="L393" s="153">
        <v>9</v>
      </c>
      <c r="M393" s="154">
        <f t="shared" si="56"/>
        <v>17.98</v>
      </c>
      <c r="N393" s="155" t="str">
        <f t="shared" si="57"/>
        <v/>
      </c>
      <c r="O393" s="156">
        <f t="shared" si="58"/>
        <v>108.27</v>
      </c>
      <c r="P393" s="156" t="e">
        <f t="shared" si="59"/>
        <v>#VALUE!</v>
      </c>
      <c r="Q393" s="156" t="e">
        <f t="shared" si="60"/>
        <v>#VALUE!</v>
      </c>
      <c r="R393" s="157" t="str">
        <f t="shared" si="54"/>
        <v>T</v>
      </c>
      <c r="S393" s="157">
        <f t="shared" si="61"/>
        <v>17.98</v>
      </c>
      <c r="T393" s="157">
        <f t="shared" si="55"/>
        <v>0</v>
      </c>
      <c r="U393" s="157">
        <f>IF(M393&lt;&gt;0,IF(M393=SVS,0,IF(M393=SVSg,0,IF(M393=Stundenverrechnungssatz!G5361,0,IF(M393=Stundenverrechnungssatz!I5361,0,IF(M393=Stundenverrechnungssatz!K5361,0,IF(M393=Stundenverrechnungssatz!M5361,0,1)))))))</f>
        <v>0</v>
      </c>
      <c r="V393" s="20"/>
    </row>
    <row r="394" spans="1:22" s="38" customFormat="1" ht="15" customHeight="1" x14ac:dyDescent="0.2">
      <c r="A394" s="160">
        <v>389</v>
      </c>
      <c r="B394" s="161" t="s">
        <v>895</v>
      </c>
      <c r="C394" s="161" t="s">
        <v>896</v>
      </c>
      <c r="D394" s="161" t="s">
        <v>285</v>
      </c>
      <c r="E394" s="161" t="s">
        <v>406</v>
      </c>
      <c r="F394" s="161" t="s">
        <v>427</v>
      </c>
      <c r="G394" s="161" t="s">
        <v>221</v>
      </c>
      <c r="H394" s="162">
        <v>6.64</v>
      </c>
      <c r="I394" s="163"/>
      <c r="J394" s="158" t="s">
        <v>119</v>
      </c>
      <c r="K394" s="159"/>
      <c r="L394" s="153">
        <v>0</v>
      </c>
      <c r="M394" s="154">
        <f t="shared" si="56"/>
        <v>17.98</v>
      </c>
      <c r="N394" s="155">
        <f t="shared" si="57"/>
        <v>1.0000000000000001E-5</v>
      </c>
      <c r="O394" s="156">
        <f t="shared" si="58"/>
        <v>0</v>
      </c>
      <c r="P394" s="156">
        <f t="shared" si="59"/>
        <v>0</v>
      </c>
      <c r="Q394" s="156">
        <f t="shared" si="60"/>
        <v>0</v>
      </c>
      <c r="R394" s="157" t="str">
        <f t="shared" si="54"/>
        <v>n</v>
      </c>
      <c r="S394" s="157">
        <f t="shared" si="61"/>
        <v>17.98</v>
      </c>
      <c r="T394" s="157">
        <f t="shared" si="55"/>
        <v>0</v>
      </c>
      <c r="U394" s="157">
        <f>IF(M394&lt;&gt;0,IF(M394=SVS,0,IF(M394=SVSg,0,IF(M394=Stundenverrechnungssatz!G5362,0,IF(M394=Stundenverrechnungssatz!I5362,0,IF(M394=Stundenverrechnungssatz!K5362,0,IF(M394=Stundenverrechnungssatz!M5362,0,1)))))))</f>
        <v>0</v>
      </c>
      <c r="V394" s="20"/>
    </row>
    <row r="395" spans="1:22" s="38" customFormat="1" ht="15" customHeight="1" x14ac:dyDescent="0.2">
      <c r="A395" s="160">
        <v>390</v>
      </c>
      <c r="B395" s="161" t="s">
        <v>895</v>
      </c>
      <c r="C395" s="161" t="s">
        <v>896</v>
      </c>
      <c r="D395" s="161" t="s">
        <v>285</v>
      </c>
      <c r="E395" s="161" t="s">
        <v>926</v>
      </c>
      <c r="F395" s="161" t="s">
        <v>346</v>
      </c>
      <c r="G395" s="161" t="s">
        <v>259</v>
      </c>
      <c r="H395" s="162">
        <v>15.73</v>
      </c>
      <c r="I395" s="163"/>
      <c r="J395" s="158" t="s">
        <v>119</v>
      </c>
      <c r="K395" s="159"/>
      <c r="L395" s="153">
        <v>0</v>
      </c>
      <c r="M395" s="154">
        <f t="shared" si="56"/>
        <v>17.98</v>
      </c>
      <c r="N395" s="155">
        <f t="shared" si="57"/>
        <v>1.0000000000000001E-5</v>
      </c>
      <c r="O395" s="156">
        <f t="shared" si="58"/>
        <v>0</v>
      </c>
      <c r="P395" s="156">
        <f t="shared" si="59"/>
        <v>0</v>
      </c>
      <c r="Q395" s="156">
        <f t="shared" si="60"/>
        <v>0</v>
      </c>
      <c r="R395" s="157" t="str">
        <f t="shared" si="54"/>
        <v>n</v>
      </c>
      <c r="S395" s="157">
        <f t="shared" si="61"/>
        <v>17.98</v>
      </c>
      <c r="T395" s="157">
        <f t="shared" si="55"/>
        <v>0</v>
      </c>
      <c r="U395" s="157">
        <f>IF(M395&lt;&gt;0,IF(M395=SVS,0,IF(M395=SVSg,0,IF(M395=Stundenverrechnungssatz!G5363,0,IF(M395=Stundenverrechnungssatz!I5363,0,IF(M395=Stundenverrechnungssatz!K5363,0,IF(M395=Stundenverrechnungssatz!M5363,0,1)))))))</f>
        <v>0</v>
      </c>
      <c r="V395" s="20"/>
    </row>
    <row r="396" spans="1:22" s="38" customFormat="1" ht="15" customHeight="1" x14ac:dyDescent="0.2">
      <c r="A396" s="160">
        <v>391</v>
      </c>
      <c r="B396" s="161" t="s">
        <v>895</v>
      </c>
      <c r="C396" s="161" t="s">
        <v>896</v>
      </c>
      <c r="D396" s="161" t="s">
        <v>285</v>
      </c>
      <c r="E396" s="161" t="s">
        <v>927</v>
      </c>
      <c r="F396" s="161" t="s">
        <v>427</v>
      </c>
      <c r="G396" s="161" t="s">
        <v>259</v>
      </c>
      <c r="H396" s="162">
        <v>3.56</v>
      </c>
      <c r="I396" s="163"/>
      <c r="J396" s="158" t="s">
        <v>119</v>
      </c>
      <c r="K396" s="159"/>
      <c r="L396" s="153">
        <v>0</v>
      </c>
      <c r="M396" s="154">
        <f t="shared" si="56"/>
        <v>17.98</v>
      </c>
      <c r="N396" s="155">
        <f t="shared" si="57"/>
        <v>1.0000000000000001E-5</v>
      </c>
      <c r="O396" s="156">
        <f t="shared" si="58"/>
        <v>0</v>
      </c>
      <c r="P396" s="156">
        <f t="shared" si="59"/>
        <v>0</v>
      </c>
      <c r="Q396" s="156">
        <f t="shared" si="60"/>
        <v>0</v>
      </c>
      <c r="R396" s="157" t="str">
        <f t="shared" si="54"/>
        <v>n</v>
      </c>
      <c r="S396" s="157">
        <f t="shared" si="61"/>
        <v>17.98</v>
      </c>
      <c r="T396" s="157">
        <f t="shared" si="55"/>
        <v>0</v>
      </c>
      <c r="U396" s="157">
        <f>IF(M396&lt;&gt;0,IF(M396=SVS,0,IF(M396=SVSg,0,IF(M396=Stundenverrechnungssatz!G5364,0,IF(M396=Stundenverrechnungssatz!I5364,0,IF(M396=Stundenverrechnungssatz!K5364,0,IF(M396=Stundenverrechnungssatz!M5364,0,1)))))))</f>
        <v>0</v>
      </c>
      <c r="V396" s="20"/>
    </row>
    <row r="397" spans="1:22" s="38" customFormat="1" ht="15" customHeight="1" x14ac:dyDescent="0.2">
      <c r="A397" s="160">
        <v>392</v>
      </c>
      <c r="B397" s="161" t="s">
        <v>895</v>
      </c>
      <c r="C397" s="161" t="s">
        <v>896</v>
      </c>
      <c r="D397" s="161" t="s">
        <v>285</v>
      </c>
      <c r="E397" s="161" t="s">
        <v>898</v>
      </c>
      <c r="F397" s="161" t="s">
        <v>342</v>
      </c>
      <c r="G397" s="161" t="s">
        <v>217</v>
      </c>
      <c r="H397" s="162">
        <v>2.85</v>
      </c>
      <c r="I397" s="163"/>
      <c r="J397" s="158" t="s">
        <v>69</v>
      </c>
      <c r="K397" s="159"/>
      <c r="L397" s="153">
        <v>251.89</v>
      </c>
      <c r="M397" s="154">
        <f t="shared" si="56"/>
        <v>17.98</v>
      </c>
      <c r="N397" s="155" t="str">
        <f t="shared" si="57"/>
        <v/>
      </c>
      <c r="O397" s="156">
        <f t="shared" si="58"/>
        <v>717.88649999999996</v>
      </c>
      <c r="P397" s="156" t="e">
        <f t="shared" si="59"/>
        <v>#VALUE!</v>
      </c>
      <c r="Q397" s="156" t="e">
        <f t="shared" si="60"/>
        <v>#VALUE!</v>
      </c>
      <c r="R397" s="157" t="str">
        <f t="shared" si="54"/>
        <v>U</v>
      </c>
      <c r="S397" s="157">
        <f t="shared" si="61"/>
        <v>17.98</v>
      </c>
      <c r="T397" s="157">
        <f t="shared" si="55"/>
        <v>0</v>
      </c>
      <c r="U397" s="157">
        <f>IF(M397&lt;&gt;0,IF(M397=SVS,0,IF(M397=SVSg,0,IF(M397=Stundenverrechnungssatz!G5365,0,IF(M397=Stundenverrechnungssatz!I5365,0,IF(M397=Stundenverrechnungssatz!K5365,0,IF(M397=Stundenverrechnungssatz!M5365,0,1)))))))</f>
        <v>0</v>
      </c>
      <c r="V397" s="20"/>
    </row>
    <row r="398" spans="1:22" s="38" customFormat="1" ht="15" customHeight="1" x14ac:dyDescent="0.2">
      <c r="A398" s="160">
        <v>393</v>
      </c>
      <c r="B398" s="161" t="s">
        <v>895</v>
      </c>
      <c r="C398" s="161" t="s">
        <v>896</v>
      </c>
      <c r="D398" s="161" t="s">
        <v>285</v>
      </c>
      <c r="E398" s="161" t="s">
        <v>417</v>
      </c>
      <c r="F398" s="161" t="s">
        <v>229</v>
      </c>
      <c r="G398" s="161" t="s">
        <v>356</v>
      </c>
      <c r="H398" s="162">
        <v>85.57</v>
      </c>
      <c r="I398" s="163"/>
      <c r="J398" s="158" t="s">
        <v>569</v>
      </c>
      <c r="K398" s="159"/>
      <c r="L398" s="153">
        <v>191.11</v>
      </c>
      <c r="M398" s="154">
        <f t="shared" si="56"/>
        <v>17.98</v>
      </c>
      <c r="N398" s="155" t="str">
        <f t="shared" si="57"/>
        <v/>
      </c>
      <c r="O398" s="156">
        <f t="shared" si="58"/>
        <v>16353.2827</v>
      </c>
      <c r="P398" s="156" t="e">
        <f t="shared" si="59"/>
        <v>#VALUE!</v>
      </c>
      <c r="Q398" s="156" t="e">
        <f t="shared" si="60"/>
        <v>#VALUE!</v>
      </c>
      <c r="R398" s="157" t="str">
        <f t="shared" si="54"/>
        <v>P</v>
      </c>
      <c r="S398" s="157">
        <f t="shared" si="61"/>
        <v>17.98</v>
      </c>
      <c r="T398" s="157">
        <f t="shared" si="55"/>
        <v>0</v>
      </c>
      <c r="U398" s="157">
        <f>IF(M398&lt;&gt;0,IF(M398=SVS,0,IF(M398=SVSg,0,IF(M398=Stundenverrechnungssatz!G5366,0,IF(M398=Stundenverrechnungssatz!I5366,0,IF(M398=Stundenverrechnungssatz!K5366,0,IF(M398=Stundenverrechnungssatz!M5366,0,1)))))))</f>
        <v>0</v>
      </c>
      <c r="V398" s="20"/>
    </row>
    <row r="399" spans="1:22" s="38" customFormat="1" ht="15" customHeight="1" x14ac:dyDescent="0.2">
      <c r="A399" s="160">
        <v>394</v>
      </c>
      <c r="B399" s="161" t="s">
        <v>895</v>
      </c>
      <c r="C399" s="161" t="s">
        <v>896</v>
      </c>
      <c r="D399" s="161" t="s">
        <v>285</v>
      </c>
      <c r="E399" s="161" t="s">
        <v>928</v>
      </c>
      <c r="F399" s="161" t="s">
        <v>343</v>
      </c>
      <c r="G399" s="161" t="s">
        <v>356</v>
      </c>
      <c r="H399" s="162">
        <v>24.49</v>
      </c>
      <c r="I399" s="163"/>
      <c r="J399" s="158" t="s">
        <v>63</v>
      </c>
      <c r="K399" s="159"/>
      <c r="L399" s="153">
        <v>38.08</v>
      </c>
      <c r="M399" s="154">
        <f t="shared" si="56"/>
        <v>17.98</v>
      </c>
      <c r="N399" s="155" t="str">
        <f t="shared" si="57"/>
        <v/>
      </c>
      <c r="O399" s="156">
        <f t="shared" si="58"/>
        <v>932.5791999999999</v>
      </c>
      <c r="P399" s="156" t="e">
        <f t="shared" si="59"/>
        <v>#VALUE!</v>
      </c>
      <c r="Q399" s="156" t="e">
        <f t="shared" si="60"/>
        <v>#VALUE!</v>
      </c>
      <c r="R399" s="157" t="str">
        <f t="shared" si="54"/>
        <v>T</v>
      </c>
      <c r="S399" s="157">
        <f t="shared" si="61"/>
        <v>17.98</v>
      </c>
      <c r="T399" s="157">
        <f t="shared" si="55"/>
        <v>0</v>
      </c>
      <c r="U399" s="157">
        <f>IF(M399&lt;&gt;0,IF(M399=SVS,0,IF(M399=SVSg,0,IF(M399=Stundenverrechnungssatz!G5367,0,IF(M399=Stundenverrechnungssatz!I5367,0,IF(M399=Stundenverrechnungssatz!K5367,0,IF(M399=Stundenverrechnungssatz!M5367,0,1)))))))</f>
        <v>0</v>
      </c>
      <c r="V399" s="20"/>
    </row>
    <row r="400" spans="1:22" s="38" customFormat="1" ht="15" customHeight="1" x14ac:dyDescent="0.2">
      <c r="A400" s="160">
        <v>395</v>
      </c>
      <c r="B400" s="161" t="s">
        <v>895</v>
      </c>
      <c r="C400" s="161" t="s">
        <v>896</v>
      </c>
      <c r="D400" s="161" t="s">
        <v>285</v>
      </c>
      <c r="E400" s="161" t="s">
        <v>929</v>
      </c>
      <c r="F400" s="161" t="s">
        <v>264</v>
      </c>
      <c r="G400" s="161" t="s">
        <v>356</v>
      </c>
      <c r="H400" s="162">
        <v>25.17</v>
      </c>
      <c r="I400" s="163"/>
      <c r="J400" s="158" t="s">
        <v>64</v>
      </c>
      <c r="K400" s="159"/>
      <c r="L400" s="153">
        <v>9</v>
      </c>
      <c r="M400" s="154">
        <f t="shared" si="56"/>
        <v>17.98</v>
      </c>
      <c r="N400" s="155" t="str">
        <f t="shared" si="57"/>
        <v/>
      </c>
      <c r="O400" s="156">
        <f t="shared" si="58"/>
        <v>226.53000000000003</v>
      </c>
      <c r="P400" s="156" t="e">
        <f t="shared" si="59"/>
        <v>#VALUE!</v>
      </c>
      <c r="Q400" s="156" t="e">
        <f t="shared" si="60"/>
        <v>#VALUE!</v>
      </c>
      <c r="R400" s="157" t="str">
        <f t="shared" ref="R400:R463" si="62">LEFT(J400,1)</f>
        <v>T</v>
      </c>
      <c r="S400" s="157">
        <f t="shared" si="61"/>
        <v>17.98</v>
      </c>
      <c r="T400" s="157">
        <f t="shared" si="55"/>
        <v>0</v>
      </c>
      <c r="U400" s="157">
        <f>IF(M400&lt;&gt;0,IF(M400=SVS,0,IF(M400=SVSg,0,IF(M400=Stundenverrechnungssatz!G5368,0,IF(M400=Stundenverrechnungssatz!I5368,0,IF(M400=Stundenverrechnungssatz!K5368,0,IF(M400=Stundenverrechnungssatz!M5368,0,1)))))))</f>
        <v>0</v>
      </c>
      <c r="V400" s="20"/>
    </row>
    <row r="401" spans="1:22" s="38" customFormat="1" ht="15" customHeight="1" x14ac:dyDescent="0.2">
      <c r="A401" s="160">
        <v>396</v>
      </c>
      <c r="B401" s="161" t="s">
        <v>895</v>
      </c>
      <c r="C401" s="161" t="s">
        <v>896</v>
      </c>
      <c r="D401" s="161" t="s">
        <v>285</v>
      </c>
      <c r="E401" s="161" t="s">
        <v>930</v>
      </c>
      <c r="F401" s="161" t="s">
        <v>264</v>
      </c>
      <c r="G401" s="161" t="s">
        <v>333</v>
      </c>
      <c r="H401" s="162">
        <v>12.38</v>
      </c>
      <c r="I401" s="163"/>
      <c r="J401" s="158" t="s">
        <v>66</v>
      </c>
      <c r="K401" s="159"/>
      <c r="L401" s="153">
        <v>1</v>
      </c>
      <c r="M401" s="154">
        <f t="shared" si="56"/>
        <v>17.98</v>
      </c>
      <c r="N401" s="155" t="str">
        <f t="shared" si="57"/>
        <v/>
      </c>
      <c r="O401" s="156">
        <f t="shared" si="58"/>
        <v>12.38</v>
      </c>
      <c r="P401" s="156" t="e">
        <f t="shared" si="59"/>
        <v>#VALUE!</v>
      </c>
      <c r="Q401" s="156" t="e">
        <f t="shared" si="60"/>
        <v>#VALUE!</v>
      </c>
      <c r="R401" s="157" t="str">
        <f t="shared" si="62"/>
        <v>T</v>
      </c>
      <c r="S401" s="157">
        <f t="shared" si="61"/>
        <v>17.98</v>
      </c>
      <c r="T401" s="157">
        <f t="shared" si="55"/>
        <v>0</v>
      </c>
      <c r="U401" s="157">
        <f>IF(M401&lt;&gt;0,IF(M401=SVS,0,IF(M401=SVSg,0,IF(M401=Stundenverrechnungssatz!G5369,0,IF(M401=Stundenverrechnungssatz!I5369,0,IF(M401=Stundenverrechnungssatz!K5369,0,IF(M401=Stundenverrechnungssatz!M5369,0,1)))))))</f>
        <v>0</v>
      </c>
      <c r="V401" s="20"/>
    </row>
    <row r="402" spans="1:22" s="38" customFormat="1" ht="15" customHeight="1" x14ac:dyDescent="0.2">
      <c r="A402" s="160">
        <v>397</v>
      </c>
      <c r="B402" s="161" t="s">
        <v>895</v>
      </c>
      <c r="C402" s="161" t="s">
        <v>896</v>
      </c>
      <c r="D402" s="161" t="s">
        <v>285</v>
      </c>
      <c r="E402" s="161" t="s">
        <v>418</v>
      </c>
      <c r="F402" s="161" t="s">
        <v>931</v>
      </c>
      <c r="G402" s="161" t="s">
        <v>501</v>
      </c>
      <c r="H402" s="162">
        <v>87.86</v>
      </c>
      <c r="I402" s="163"/>
      <c r="J402" s="158" t="s">
        <v>32</v>
      </c>
      <c r="K402" s="159"/>
      <c r="L402" s="153">
        <v>96.05</v>
      </c>
      <c r="M402" s="154">
        <f t="shared" si="56"/>
        <v>17.98</v>
      </c>
      <c r="N402" s="155" t="str">
        <f t="shared" si="57"/>
        <v/>
      </c>
      <c r="O402" s="156">
        <f t="shared" si="58"/>
        <v>8438.9529999999995</v>
      </c>
      <c r="P402" s="156" t="e">
        <f t="shared" si="59"/>
        <v>#VALUE!</v>
      </c>
      <c r="Q402" s="156" t="e">
        <f t="shared" si="60"/>
        <v>#VALUE!</v>
      </c>
      <c r="R402" s="157" t="str">
        <f t="shared" si="62"/>
        <v>B</v>
      </c>
      <c r="S402" s="157">
        <f t="shared" si="61"/>
        <v>17.98</v>
      </c>
      <c r="T402" s="157">
        <f t="shared" si="55"/>
        <v>0</v>
      </c>
      <c r="U402" s="157">
        <f>IF(M402&lt;&gt;0,IF(M402=SVS,0,IF(M402=SVSg,0,IF(M402=Stundenverrechnungssatz!G5370,0,IF(M402=Stundenverrechnungssatz!I5370,0,IF(M402=Stundenverrechnungssatz!K5370,0,IF(M402=Stundenverrechnungssatz!M5370,0,1)))))))</f>
        <v>0</v>
      </c>
      <c r="V402" s="20"/>
    </row>
    <row r="403" spans="1:22" s="38" customFormat="1" ht="15" customHeight="1" x14ac:dyDescent="0.2">
      <c r="A403" s="160">
        <v>398</v>
      </c>
      <c r="B403" s="161" t="s">
        <v>895</v>
      </c>
      <c r="C403" s="161" t="s">
        <v>896</v>
      </c>
      <c r="D403" s="161" t="s">
        <v>285</v>
      </c>
      <c r="E403" s="161" t="s">
        <v>932</v>
      </c>
      <c r="F403" s="161" t="s">
        <v>222</v>
      </c>
      <c r="G403" s="161" t="s">
        <v>501</v>
      </c>
      <c r="H403" s="162">
        <v>34.61</v>
      </c>
      <c r="I403" s="163"/>
      <c r="J403" s="158" t="s">
        <v>63</v>
      </c>
      <c r="K403" s="159"/>
      <c r="L403" s="153">
        <v>38.08</v>
      </c>
      <c r="M403" s="154">
        <f t="shared" si="56"/>
        <v>17.98</v>
      </c>
      <c r="N403" s="155" t="str">
        <f t="shared" si="57"/>
        <v/>
      </c>
      <c r="O403" s="156">
        <f t="shared" si="58"/>
        <v>1317.9487999999999</v>
      </c>
      <c r="P403" s="156" t="e">
        <f t="shared" si="59"/>
        <v>#VALUE!</v>
      </c>
      <c r="Q403" s="156" t="e">
        <f t="shared" si="60"/>
        <v>#VALUE!</v>
      </c>
      <c r="R403" s="157" t="str">
        <f t="shared" si="62"/>
        <v>T</v>
      </c>
      <c r="S403" s="157">
        <f t="shared" si="61"/>
        <v>17.98</v>
      </c>
      <c r="T403" s="157">
        <f t="shared" si="55"/>
        <v>0</v>
      </c>
      <c r="U403" s="157">
        <f>IF(M403&lt;&gt;0,IF(M403=SVS,0,IF(M403=SVSg,0,IF(M403=Stundenverrechnungssatz!G5371,0,IF(M403=Stundenverrechnungssatz!I5371,0,IF(M403=Stundenverrechnungssatz!K5371,0,IF(M403=Stundenverrechnungssatz!M5371,0,1)))))))</f>
        <v>0</v>
      </c>
      <c r="V403" s="20"/>
    </row>
    <row r="404" spans="1:22" s="38" customFormat="1" ht="15" customHeight="1" x14ac:dyDescent="0.2">
      <c r="A404" s="160">
        <v>399</v>
      </c>
      <c r="B404" s="161" t="s">
        <v>895</v>
      </c>
      <c r="C404" s="161" t="s">
        <v>896</v>
      </c>
      <c r="D404" s="161" t="s">
        <v>285</v>
      </c>
      <c r="E404" s="161" t="s">
        <v>419</v>
      </c>
      <c r="F404" s="161" t="s">
        <v>583</v>
      </c>
      <c r="G404" s="161" t="s">
        <v>351</v>
      </c>
      <c r="H404" s="162">
        <v>50.8</v>
      </c>
      <c r="I404" s="163" t="s">
        <v>214</v>
      </c>
      <c r="J404" s="158" t="s">
        <v>569</v>
      </c>
      <c r="K404" s="159"/>
      <c r="L404" s="153">
        <v>191.11</v>
      </c>
      <c r="M404" s="154">
        <f t="shared" si="56"/>
        <v>17.98</v>
      </c>
      <c r="N404" s="155" t="str">
        <f t="shared" si="57"/>
        <v/>
      </c>
      <c r="O404" s="156">
        <f t="shared" si="58"/>
        <v>9708.3880000000008</v>
      </c>
      <c r="P404" s="156" t="e">
        <f t="shared" si="59"/>
        <v>#VALUE!</v>
      </c>
      <c r="Q404" s="156" t="e">
        <f t="shared" si="60"/>
        <v>#VALUE!</v>
      </c>
      <c r="R404" s="157" t="str">
        <f t="shared" si="62"/>
        <v>P</v>
      </c>
      <c r="S404" s="157">
        <f t="shared" si="61"/>
        <v>17.98</v>
      </c>
      <c r="T404" s="157">
        <f t="shared" si="55"/>
        <v>50.8</v>
      </c>
      <c r="U404" s="157">
        <f>IF(M404&lt;&gt;0,IF(M404=SVS,0,IF(M404=SVSg,0,IF(M404=Stundenverrechnungssatz!G5372,0,IF(M404=Stundenverrechnungssatz!I5372,0,IF(M404=Stundenverrechnungssatz!K5372,0,IF(M404=Stundenverrechnungssatz!M5372,0,1)))))))</f>
        <v>0</v>
      </c>
      <c r="V404" s="20"/>
    </row>
    <row r="405" spans="1:22" s="38" customFormat="1" ht="15" customHeight="1" x14ac:dyDescent="0.2">
      <c r="A405" s="160">
        <v>400</v>
      </c>
      <c r="B405" s="161" t="s">
        <v>895</v>
      </c>
      <c r="C405" s="161" t="s">
        <v>896</v>
      </c>
      <c r="D405" s="161" t="s">
        <v>285</v>
      </c>
      <c r="E405" s="161" t="s">
        <v>933</v>
      </c>
      <c r="F405" s="161" t="s">
        <v>934</v>
      </c>
      <c r="G405" s="161" t="s">
        <v>351</v>
      </c>
      <c r="H405" s="162">
        <v>17.670000000000002</v>
      </c>
      <c r="I405" s="163"/>
      <c r="J405" s="158" t="s">
        <v>63</v>
      </c>
      <c r="K405" s="159"/>
      <c r="L405" s="153">
        <v>38.08</v>
      </c>
      <c r="M405" s="154">
        <f t="shared" si="56"/>
        <v>17.98</v>
      </c>
      <c r="N405" s="155" t="str">
        <f t="shared" si="57"/>
        <v/>
      </c>
      <c r="O405" s="156">
        <f t="shared" si="58"/>
        <v>672.87360000000001</v>
      </c>
      <c r="P405" s="156" t="e">
        <f t="shared" si="59"/>
        <v>#VALUE!</v>
      </c>
      <c r="Q405" s="156" t="e">
        <f t="shared" si="60"/>
        <v>#VALUE!</v>
      </c>
      <c r="R405" s="157" t="str">
        <f t="shared" si="62"/>
        <v>T</v>
      </c>
      <c r="S405" s="157">
        <f t="shared" si="61"/>
        <v>17.98</v>
      </c>
      <c r="T405" s="157">
        <f t="shared" si="55"/>
        <v>0</v>
      </c>
      <c r="U405" s="157">
        <f>IF(M405&lt;&gt;0,IF(M405=SVS,0,IF(M405=SVSg,0,IF(M405=Stundenverrechnungssatz!G5373,0,IF(M405=Stundenverrechnungssatz!I5373,0,IF(M405=Stundenverrechnungssatz!K5373,0,IF(M405=Stundenverrechnungssatz!M5373,0,1)))))))</f>
        <v>0</v>
      </c>
      <c r="V405" s="20"/>
    </row>
    <row r="406" spans="1:22" s="38" customFormat="1" ht="15" customHeight="1" x14ac:dyDescent="0.2">
      <c r="A406" s="160">
        <v>401</v>
      </c>
      <c r="B406" s="161" t="s">
        <v>895</v>
      </c>
      <c r="C406" s="161" t="s">
        <v>896</v>
      </c>
      <c r="D406" s="161" t="s">
        <v>285</v>
      </c>
      <c r="E406" s="161" t="s">
        <v>935</v>
      </c>
      <c r="F406" s="161" t="s">
        <v>229</v>
      </c>
      <c r="G406" s="161" t="s">
        <v>351</v>
      </c>
      <c r="H406" s="162">
        <v>87.95</v>
      </c>
      <c r="I406" s="163" t="s">
        <v>214</v>
      </c>
      <c r="J406" s="158" t="s">
        <v>569</v>
      </c>
      <c r="K406" s="159"/>
      <c r="L406" s="153">
        <v>191.11</v>
      </c>
      <c r="M406" s="154">
        <f t="shared" si="56"/>
        <v>17.98</v>
      </c>
      <c r="N406" s="155" t="str">
        <f t="shared" si="57"/>
        <v/>
      </c>
      <c r="O406" s="156">
        <f t="shared" si="58"/>
        <v>16808.124500000002</v>
      </c>
      <c r="P406" s="156" t="e">
        <f t="shared" si="59"/>
        <v>#VALUE!</v>
      </c>
      <c r="Q406" s="156" t="e">
        <f t="shared" si="60"/>
        <v>#VALUE!</v>
      </c>
      <c r="R406" s="157" t="str">
        <f t="shared" si="62"/>
        <v>P</v>
      </c>
      <c r="S406" s="157">
        <f t="shared" si="61"/>
        <v>17.98</v>
      </c>
      <c r="T406" s="157">
        <f t="shared" si="55"/>
        <v>87.95</v>
      </c>
      <c r="U406" s="157">
        <f>IF(M406&lt;&gt;0,IF(M406=SVS,0,IF(M406=SVSg,0,IF(M406=Stundenverrechnungssatz!G5374,0,IF(M406=Stundenverrechnungssatz!I5374,0,IF(M406=Stundenverrechnungssatz!K5374,0,IF(M406=Stundenverrechnungssatz!M5374,0,1)))))))</f>
        <v>0</v>
      </c>
      <c r="V406" s="20"/>
    </row>
    <row r="407" spans="1:22" s="38" customFormat="1" ht="15" customHeight="1" x14ac:dyDescent="0.2">
      <c r="A407" s="160">
        <v>402</v>
      </c>
      <c r="B407" s="161" t="s">
        <v>895</v>
      </c>
      <c r="C407" s="161" t="s">
        <v>896</v>
      </c>
      <c r="D407" s="161" t="s">
        <v>285</v>
      </c>
      <c r="E407" s="161" t="s">
        <v>420</v>
      </c>
      <c r="F407" s="161" t="s">
        <v>340</v>
      </c>
      <c r="G407" s="161" t="s">
        <v>380</v>
      </c>
      <c r="H407" s="162">
        <v>20.48</v>
      </c>
      <c r="I407" s="163"/>
      <c r="J407" s="158" t="s">
        <v>119</v>
      </c>
      <c r="K407" s="159"/>
      <c r="L407" s="153">
        <v>0</v>
      </c>
      <c r="M407" s="154">
        <f t="shared" si="56"/>
        <v>17.98</v>
      </c>
      <c r="N407" s="155">
        <f t="shared" si="57"/>
        <v>1.0000000000000001E-5</v>
      </c>
      <c r="O407" s="156">
        <f t="shared" si="58"/>
        <v>0</v>
      </c>
      <c r="P407" s="156">
        <f t="shared" si="59"/>
        <v>0</v>
      </c>
      <c r="Q407" s="156">
        <f t="shared" si="60"/>
        <v>0</v>
      </c>
      <c r="R407" s="157" t="str">
        <f t="shared" si="62"/>
        <v>n</v>
      </c>
      <c r="S407" s="157">
        <f t="shared" si="61"/>
        <v>17.98</v>
      </c>
      <c r="T407" s="157">
        <f t="shared" si="55"/>
        <v>0</v>
      </c>
      <c r="U407" s="157">
        <f>IF(M407&lt;&gt;0,IF(M407=SVS,0,IF(M407=SVSg,0,IF(M407=Stundenverrechnungssatz!G5375,0,IF(M407=Stundenverrechnungssatz!I5375,0,IF(M407=Stundenverrechnungssatz!K5375,0,IF(M407=Stundenverrechnungssatz!M5375,0,1)))))))</f>
        <v>0</v>
      </c>
      <c r="V407" s="20"/>
    </row>
    <row r="408" spans="1:22" s="38" customFormat="1" ht="15" customHeight="1" x14ac:dyDescent="0.2">
      <c r="A408" s="160">
        <v>403</v>
      </c>
      <c r="B408" s="161" t="s">
        <v>895</v>
      </c>
      <c r="C408" s="161" t="s">
        <v>896</v>
      </c>
      <c r="D408" s="161" t="s">
        <v>285</v>
      </c>
      <c r="E408" s="161" t="s">
        <v>539</v>
      </c>
      <c r="F408" s="161" t="s">
        <v>936</v>
      </c>
      <c r="G408" s="161" t="s">
        <v>351</v>
      </c>
      <c r="H408" s="162">
        <v>7.23</v>
      </c>
      <c r="I408" s="163"/>
      <c r="J408" s="158" t="s">
        <v>119</v>
      </c>
      <c r="K408" s="159"/>
      <c r="L408" s="153">
        <v>0</v>
      </c>
      <c r="M408" s="154">
        <f t="shared" si="56"/>
        <v>17.98</v>
      </c>
      <c r="N408" s="155">
        <f t="shared" si="57"/>
        <v>1.0000000000000001E-5</v>
      </c>
      <c r="O408" s="156">
        <f t="shared" si="58"/>
        <v>0</v>
      </c>
      <c r="P408" s="156">
        <f t="shared" si="59"/>
        <v>0</v>
      </c>
      <c r="Q408" s="156">
        <f t="shared" si="60"/>
        <v>0</v>
      </c>
      <c r="R408" s="157" t="str">
        <f t="shared" si="62"/>
        <v>n</v>
      </c>
      <c r="S408" s="157">
        <f t="shared" si="61"/>
        <v>17.98</v>
      </c>
      <c r="T408" s="157">
        <f t="shared" si="55"/>
        <v>0</v>
      </c>
      <c r="U408" s="157">
        <f>IF(M408&lt;&gt;0,IF(M408=SVS,0,IF(M408=SVSg,0,IF(M408=Stundenverrechnungssatz!G5376,0,IF(M408=Stundenverrechnungssatz!I5376,0,IF(M408=Stundenverrechnungssatz!K5376,0,IF(M408=Stundenverrechnungssatz!M5376,0,1)))))))</f>
        <v>0</v>
      </c>
      <c r="V408" s="20"/>
    </row>
    <row r="409" spans="1:22" s="38" customFormat="1" ht="15" customHeight="1" x14ac:dyDescent="0.2">
      <c r="A409" s="160">
        <v>404</v>
      </c>
      <c r="B409" s="161" t="s">
        <v>895</v>
      </c>
      <c r="C409" s="161" t="s">
        <v>896</v>
      </c>
      <c r="D409" s="161" t="s">
        <v>285</v>
      </c>
      <c r="E409" s="161" t="s">
        <v>540</v>
      </c>
      <c r="F409" s="161" t="s">
        <v>542</v>
      </c>
      <c r="G409" s="161" t="s">
        <v>333</v>
      </c>
      <c r="H409" s="162">
        <v>6.16</v>
      </c>
      <c r="I409" s="163"/>
      <c r="J409" s="158" t="s">
        <v>119</v>
      </c>
      <c r="K409" s="159"/>
      <c r="L409" s="153">
        <v>0</v>
      </c>
      <c r="M409" s="154">
        <f t="shared" si="56"/>
        <v>17.98</v>
      </c>
      <c r="N409" s="155">
        <f t="shared" si="57"/>
        <v>1.0000000000000001E-5</v>
      </c>
      <c r="O409" s="156">
        <f t="shared" si="58"/>
        <v>0</v>
      </c>
      <c r="P409" s="156">
        <f t="shared" si="59"/>
        <v>0</v>
      </c>
      <c r="Q409" s="156">
        <f t="shared" si="60"/>
        <v>0</v>
      </c>
      <c r="R409" s="157" t="str">
        <f t="shared" si="62"/>
        <v>n</v>
      </c>
      <c r="S409" s="157">
        <f t="shared" si="61"/>
        <v>17.98</v>
      </c>
      <c r="T409" s="157">
        <f t="shared" si="55"/>
        <v>0</v>
      </c>
      <c r="U409" s="157">
        <f>IF(M409&lt;&gt;0,IF(M409=SVS,0,IF(M409=SVSg,0,IF(M409=Stundenverrechnungssatz!G5377,0,IF(M409=Stundenverrechnungssatz!I5377,0,IF(M409=Stundenverrechnungssatz!K5377,0,IF(M409=Stundenverrechnungssatz!M5377,0,1)))))))</f>
        <v>0</v>
      </c>
      <c r="V409" s="20"/>
    </row>
    <row r="410" spans="1:22" s="38" customFormat="1" ht="15" customHeight="1" x14ac:dyDescent="0.2">
      <c r="A410" s="160">
        <v>405</v>
      </c>
      <c r="B410" s="161" t="s">
        <v>895</v>
      </c>
      <c r="C410" s="161" t="s">
        <v>896</v>
      </c>
      <c r="D410" s="161" t="s">
        <v>285</v>
      </c>
      <c r="E410" s="161" t="s">
        <v>541</v>
      </c>
      <c r="F410" s="161" t="s">
        <v>936</v>
      </c>
      <c r="G410" s="161" t="s">
        <v>351</v>
      </c>
      <c r="H410" s="162">
        <v>10.19</v>
      </c>
      <c r="I410" s="163"/>
      <c r="J410" s="158" t="s">
        <v>119</v>
      </c>
      <c r="K410" s="159"/>
      <c r="L410" s="153">
        <v>0</v>
      </c>
      <c r="M410" s="154">
        <f t="shared" si="56"/>
        <v>17.98</v>
      </c>
      <c r="N410" s="155">
        <f t="shared" si="57"/>
        <v>1.0000000000000001E-5</v>
      </c>
      <c r="O410" s="156">
        <f t="shared" si="58"/>
        <v>0</v>
      </c>
      <c r="P410" s="156">
        <f t="shared" si="59"/>
        <v>0</v>
      </c>
      <c r="Q410" s="156">
        <f t="shared" si="60"/>
        <v>0</v>
      </c>
      <c r="R410" s="157" t="str">
        <f t="shared" si="62"/>
        <v>n</v>
      </c>
      <c r="S410" s="157">
        <f t="shared" si="61"/>
        <v>17.98</v>
      </c>
      <c r="T410" s="157">
        <f t="shared" si="55"/>
        <v>0</v>
      </c>
      <c r="U410" s="157">
        <f>IF(M410&lt;&gt;0,IF(M410=SVS,0,IF(M410=SVSg,0,IF(M410=Stundenverrechnungssatz!G5378,0,IF(M410=Stundenverrechnungssatz!I5378,0,IF(M410=Stundenverrechnungssatz!K5378,0,IF(M410=Stundenverrechnungssatz!M5378,0,1)))))))</f>
        <v>0</v>
      </c>
      <c r="V410" s="20"/>
    </row>
    <row r="411" spans="1:22" s="38" customFormat="1" ht="15" customHeight="1" x14ac:dyDescent="0.2">
      <c r="A411" s="160">
        <v>406</v>
      </c>
      <c r="B411" s="161" t="s">
        <v>895</v>
      </c>
      <c r="C411" s="161" t="s">
        <v>896</v>
      </c>
      <c r="D411" s="161" t="s">
        <v>285</v>
      </c>
      <c r="E411" s="161" t="s">
        <v>543</v>
      </c>
      <c r="F411" s="161" t="s">
        <v>618</v>
      </c>
      <c r="G411" s="161" t="s">
        <v>351</v>
      </c>
      <c r="H411" s="162">
        <v>14.53</v>
      </c>
      <c r="I411" s="163"/>
      <c r="J411" s="158" t="s">
        <v>119</v>
      </c>
      <c r="K411" s="159"/>
      <c r="L411" s="153">
        <v>0</v>
      </c>
      <c r="M411" s="154">
        <f t="shared" si="56"/>
        <v>17.98</v>
      </c>
      <c r="N411" s="155">
        <f t="shared" si="57"/>
        <v>1.0000000000000001E-5</v>
      </c>
      <c r="O411" s="156">
        <f t="shared" si="58"/>
        <v>0</v>
      </c>
      <c r="P411" s="156">
        <f t="shared" si="59"/>
        <v>0</v>
      </c>
      <c r="Q411" s="156">
        <f t="shared" si="60"/>
        <v>0</v>
      </c>
      <c r="R411" s="157" t="str">
        <f t="shared" si="62"/>
        <v>n</v>
      </c>
      <c r="S411" s="157">
        <f t="shared" si="61"/>
        <v>17.98</v>
      </c>
      <c r="T411" s="157">
        <f t="shared" si="55"/>
        <v>0</v>
      </c>
      <c r="U411" s="157">
        <f>IF(M411&lt;&gt;0,IF(M411=SVS,0,IF(M411=SVSg,0,IF(M411=Stundenverrechnungssatz!G5379,0,IF(M411=Stundenverrechnungssatz!I5379,0,IF(M411=Stundenverrechnungssatz!K5379,0,IF(M411=Stundenverrechnungssatz!M5379,0,1)))))))</f>
        <v>0</v>
      </c>
      <c r="V411" s="20"/>
    </row>
    <row r="412" spans="1:22" s="38" customFormat="1" ht="15" customHeight="1" x14ac:dyDescent="0.2">
      <c r="A412" s="160">
        <v>407</v>
      </c>
      <c r="B412" s="161" t="s">
        <v>895</v>
      </c>
      <c r="C412" s="161" t="s">
        <v>896</v>
      </c>
      <c r="D412" s="161" t="s">
        <v>285</v>
      </c>
      <c r="E412" s="161" t="s">
        <v>544</v>
      </c>
      <c r="F412" s="161" t="s">
        <v>936</v>
      </c>
      <c r="G412" s="161" t="s">
        <v>351</v>
      </c>
      <c r="H412" s="162">
        <v>34.549999999999997</v>
      </c>
      <c r="I412" s="163"/>
      <c r="J412" s="158" t="s">
        <v>119</v>
      </c>
      <c r="K412" s="159"/>
      <c r="L412" s="153">
        <v>0</v>
      </c>
      <c r="M412" s="154">
        <f t="shared" si="56"/>
        <v>17.98</v>
      </c>
      <c r="N412" s="155">
        <f t="shared" si="57"/>
        <v>1.0000000000000001E-5</v>
      </c>
      <c r="O412" s="156">
        <f t="shared" si="58"/>
        <v>0</v>
      </c>
      <c r="P412" s="156">
        <f t="shared" si="59"/>
        <v>0</v>
      </c>
      <c r="Q412" s="156">
        <f t="shared" si="60"/>
        <v>0</v>
      </c>
      <c r="R412" s="157" t="str">
        <f t="shared" si="62"/>
        <v>n</v>
      </c>
      <c r="S412" s="157">
        <f t="shared" si="61"/>
        <v>17.98</v>
      </c>
      <c r="T412" s="157">
        <f t="shared" si="55"/>
        <v>0</v>
      </c>
      <c r="U412" s="157">
        <f>IF(M412&lt;&gt;0,IF(M412=SVS,0,IF(M412=SVSg,0,IF(M412=Stundenverrechnungssatz!G5380,0,IF(M412=Stundenverrechnungssatz!I5380,0,IF(M412=Stundenverrechnungssatz!K5380,0,IF(M412=Stundenverrechnungssatz!M5380,0,1)))))))</f>
        <v>0</v>
      </c>
      <c r="V412" s="20"/>
    </row>
    <row r="413" spans="1:22" s="38" customFormat="1" ht="15" customHeight="1" x14ac:dyDescent="0.2">
      <c r="A413" s="160">
        <v>408</v>
      </c>
      <c r="B413" s="161" t="s">
        <v>895</v>
      </c>
      <c r="C413" s="161" t="s">
        <v>896</v>
      </c>
      <c r="D413" s="161" t="s">
        <v>285</v>
      </c>
      <c r="E413" s="161" t="s">
        <v>545</v>
      </c>
      <c r="F413" s="161" t="s">
        <v>353</v>
      </c>
      <c r="G413" s="161" t="s">
        <v>351</v>
      </c>
      <c r="H413" s="162">
        <v>5.99</v>
      </c>
      <c r="I413" s="163"/>
      <c r="J413" s="158" t="s">
        <v>119</v>
      </c>
      <c r="K413" s="159"/>
      <c r="L413" s="153">
        <v>0</v>
      </c>
      <c r="M413" s="154">
        <f t="shared" si="56"/>
        <v>17.98</v>
      </c>
      <c r="N413" s="155">
        <f t="shared" si="57"/>
        <v>1.0000000000000001E-5</v>
      </c>
      <c r="O413" s="156">
        <f t="shared" si="58"/>
        <v>0</v>
      </c>
      <c r="P413" s="156">
        <f t="shared" si="59"/>
        <v>0</v>
      </c>
      <c r="Q413" s="156">
        <f t="shared" si="60"/>
        <v>0</v>
      </c>
      <c r="R413" s="157" t="str">
        <f t="shared" si="62"/>
        <v>n</v>
      </c>
      <c r="S413" s="157">
        <f t="shared" si="61"/>
        <v>17.98</v>
      </c>
      <c r="T413" s="157">
        <f t="shared" si="55"/>
        <v>0</v>
      </c>
      <c r="U413" s="157">
        <f>IF(M413&lt;&gt;0,IF(M413=SVS,0,IF(M413=SVSg,0,IF(M413=Stundenverrechnungssatz!G5381,0,IF(M413=Stundenverrechnungssatz!I5381,0,IF(M413=Stundenverrechnungssatz!K5381,0,IF(M413=Stundenverrechnungssatz!M5381,0,1)))))))</f>
        <v>0</v>
      </c>
      <c r="V413" s="20"/>
    </row>
    <row r="414" spans="1:22" s="38" customFormat="1" ht="15" customHeight="1" x14ac:dyDescent="0.2">
      <c r="A414" s="160">
        <v>409</v>
      </c>
      <c r="B414" s="161" t="s">
        <v>895</v>
      </c>
      <c r="C414" s="161" t="s">
        <v>896</v>
      </c>
      <c r="D414" s="161" t="s">
        <v>285</v>
      </c>
      <c r="E414" s="161" t="s">
        <v>937</v>
      </c>
      <c r="F414" s="161" t="s">
        <v>936</v>
      </c>
      <c r="G414" s="161" t="s">
        <v>351</v>
      </c>
      <c r="H414" s="162">
        <v>9.44</v>
      </c>
      <c r="I414" s="163"/>
      <c r="J414" s="158" t="s">
        <v>119</v>
      </c>
      <c r="K414" s="159"/>
      <c r="L414" s="153">
        <v>0</v>
      </c>
      <c r="M414" s="154">
        <f t="shared" si="56"/>
        <v>17.98</v>
      </c>
      <c r="N414" s="155">
        <f t="shared" si="57"/>
        <v>1.0000000000000001E-5</v>
      </c>
      <c r="O414" s="156">
        <f t="shared" si="58"/>
        <v>0</v>
      </c>
      <c r="P414" s="156">
        <f t="shared" si="59"/>
        <v>0</v>
      </c>
      <c r="Q414" s="156">
        <f t="shared" si="60"/>
        <v>0</v>
      </c>
      <c r="R414" s="157" t="str">
        <f t="shared" si="62"/>
        <v>n</v>
      </c>
      <c r="S414" s="157">
        <f t="shared" si="61"/>
        <v>17.98</v>
      </c>
      <c r="T414" s="157">
        <f t="shared" si="55"/>
        <v>0</v>
      </c>
      <c r="U414" s="157">
        <f>IF(M414&lt;&gt;0,IF(M414=SVS,0,IF(M414=SVSg,0,IF(M414=Stundenverrechnungssatz!G5382,0,IF(M414=Stundenverrechnungssatz!I5382,0,IF(M414=Stundenverrechnungssatz!K5382,0,IF(M414=Stundenverrechnungssatz!M5382,0,1)))))))</f>
        <v>0</v>
      </c>
      <c r="V414" s="20"/>
    </row>
    <row r="415" spans="1:22" s="38" customFormat="1" ht="15" customHeight="1" x14ac:dyDescent="0.2">
      <c r="A415" s="160">
        <v>410</v>
      </c>
      <c r="B415" s="161" t="s">
        <v>895</v>
      </c>
      <c r="C415" s="161" t="s">
        <v>896</v>
      </c>
      <c r="D415" s="161" t="s">
        <v>285</v>
      </c>
      <c r="E415" s="161" t="s">
        <v>938</v>
      </c>
      <c r="F415" s="161" t="s">
        <v>427</v>
      </c>
      <c r="G415" s="161" t="s">
        <v>351</v>
      </c>
      <c r="H415" s="162">
        <v>2.4300000000000002</v>
      </c>
      <c r="I415" s="163"/>
      <c r="J415" s="158" t="s">
        <v>119</v>
      </c>
      <c r="K415" s="159"/>
      <c r="L415" s="153">
        <v>0</v>
      </c>
      <c r="M415" s="154">
        <f t="shared" si="56"/>
        <v>17.98</v>
      </c>
      <c r="N415" s="155">
        <f t="shared" si="57"/>
        <v>1.0000000000000001E-5</v>
      </c>
      <c r="O415" s="156">
        <f t="shared" si="58"/>
        <v>0</v>
      </c>
      <c r="P415" s="156">
        <f t="shared" si="59"/>
        <v>0</v>
      </c>
      <c r="Q415" s="156">
        <f t="shared" si="60"/>
        <v>0</v>
      </c>
      <c r="R415" s="157" t="str">
        <f t="shared" si="62"/>
        <v>n</v>
      </c>
      <c r="S415" s="157">
        <f t="shared" si="61"/>
        <v>17.98</v>
      </c>
      <c r="T415" s="157">
        <f t="shared" si="55"/>
        <v>0</v>
      </c>
      <c r="U415" s="157">
        <f>IF(M415&lt;&gt;0,IF(M415=SVS,0,IF(M415=SVSg,0,IF(M415=Stundenverrechnungssatz!G5383,0,IF(M415=Stundenverrechnungssatz!I5383,0,IF(M415=Stundenverrechnungssatz!K5383,0,IF(M415=Stundenverrechnungssatz!M5383,0,1)))))))</f>
        <v>0</v>
      </c>
      <c r="V415" s="20"/>
    </row>
    <row r="416" spans="1:22" s="38" customFormat="1" ht="15" customHeight="1" x14ac:dyDescent="0.2">
      <c r="A416" s="160">
        <v>411</v>
      </c>
      <c r="B416" s="161" t="s">
        <v>895</v>
      </c>
      <c r="C416" s="161" t="s">
        <v>896</v>
      </c>
      <c r="D416" s="161" t="s">
        <v>285</v>
      </c>
      <c r="E416" s="161" t="s">
        <v>939</v>
      </c>
      <c r="F416" s="161" t="s">
        <v>558</v>
      </c>
      <c r="G416" s="161" t="s">
        <v>380</v>
      </c>
      <c r="H416" s="162">
        <v>16.57</v>
      </c>
      <c r="I416" s="163"/>
      <c r="J416" s="158" t="s">
        <v>119</v>
      </c>
      <c r="K416" s="159"/>
      <c r="L416" s="153">
        <v>0</v>
      </c>
      <c r="M416" s="154">
        <f t="shared" si="56"/>
        <v>17.98</v>
      </c>
      <c r="N416" s="155">
        <f t="shared" si="57"/>
        <v>1.0000000000000001E-5</v>
      </c>
      <c r="O416" s="156">
        <f t="shared" si="58"/>
        <v>0</v>
      </c>
      <c r="P416" s="156">
        <f t="shared" si="59"/>
        <v>0</v>
      </c>
      <c r="Q416" s="156">
        <f t="shared" si="60"/>
        <v>0</v>
      </c>
      <c r="R416" s="157" t="str">
        <f t="shared" si="62"/>
        <v>n</v>
      </c>
      <c r="S416" s="157">
        <f t="shared" si="61"/>
        <v>17.98</v>
      </c>
      <c r="T416" s="157">
        <f t="shared" si="55"/>
        <v>0</v>
      </c>
      <c r="U416" s="157">
        <f>IF(M416&lt;&gt;0,IF(M416=SVS,0,IF(M416=SVSg,0,IF(M416=Stundenverrechnungssatz!G5384,0,IF(M416=Stundenverrechnungssatz!I5384,0,IF(M416=Stundenverrechnungssatz!K5384,0,IF(M416=Stundenverrechnungssatz!M5384,0,1)))))))</f>
        <v>0</v>
      </c>
      <c r="V416" s="20"/>
    </row>
    <row r="417" spans="1:22" s="38" customFormat="1" ht="15" customHeight="1" x14ac:dyDescent="0.2">
      <c r="A417" s="160">
        <v>412</v>
      </c>
      <c r="B417" s="161" t="s">
        <v>895</v>
      </c>
      <c r="C417" s="161" t="s">
        <v>896</v>
      </c>
      <c r="D417" s="161" t="s">
        <v>285</v>
      </c>
      <c r="E417" s="161" t="s">
        <v>940</v>
      </c>
      <c r="F417" s="161" t="s">
        <v>345</v>
      </c>
      <c r="G417" s="161" t="s">
        <v>380</v>
      </c>
      <c r="H417" s="162">
        <v>13.82</v>
      </c>
      <c r="I417" s="163"/>
      <c r="J417" s="158" t="s">
        <v>119</v>
      </c>
      <c r="K417" s="159"/>
      <c r="L417" s="153">
        <v>0</v>
      </c>
      <c r="M417" s="154">
        <f t="shared" si="56"/>
        <v>17.98</v>
      </c>
      <c r="N417" s="155">
        <f t="shared" si="57"/>
        <v>1.0000000000000001E-5</v>
      </c>
      <c r="O417" s="156">
        <f t="shared" si="58"/>
        <v>0</v>
      </c>
      <c r="P417" s="156">
        <f t="shared" si="59"/>
        <v>0</v>
      </c>
      <c r="Q417" s="156">
        <f t="shared" si="60"/>
        <v>0</v>
      </c>
      <c r="R417" s="157" t="str">
        <f t="shared" si="62"/>
        <v>n</v>
      </c>
      <c r="S417" s="157">
        <f t="shared" si="61"/>
        <v>17.98</v>
      </c>
      <c r="T417" s="157">
        <f t="shared" si="55"/>
        <v>0</v>
      </c>
      <c r="U417" s="157">
        <f>IF(M417&lt;&gt;0,IF(M417=SVS,0,IF(M417=SVSg,0,IF(M417=Stundenverrechnungssatz!G5385,0,IF(M417=Stundenverrechnungssatz!I5385,0,IF(M417=Stundenverrechnungssatz!K5385,0,IF(M417=Stundenverrechnungssatz!M5385,0,1)))))))</f>
        <v>0</v>
      </c>
      <c r="V417" s="20"/>
    </row>
    <row r="418" spans="1:22" s="38" customFormat="1" ht="15" customHeight="1" x14ac:dyDescent="0.2">
      <c r="A418" s="160">
        <v>413</v>
      </c>
      <c r="B418" s="161" t="s">
        <v>895</v>
      </c>
      <c r="C418" s="161" t="s">
        <v>896</v>
      </c>
      <c r="D418" s="161" t="s">
        <v>285</v>
      </c>
      <c r="E418" s="161" t="s">
        <v>546</v>
      </c>
      <c r="F418" s="161" t="s">
        <v>40</v>
      </c>
      <c r="G418" s="161" t="s">
        <v>351</v>
      </c>
      <c r="H418" s="162">
        <v>1.49</v>
      </c>
      <c r="I418" s="163"/>
      <c r="J418" s="158" t="s">
        <v>119</v>
      </c>
      <c r="K418" s="159"/>
      <c r="L418" s="153">
        <v>0</v>
      </c>
      <c r="M418" s="154">
        <f t="shared" si="56"/>
        <v>17.98</v>
      </c>
      <c r="N418" s="155">
        <f t="shared" si="57"/>
        <v>1.0000000000000001E-5</v>
      </c>
      <c r="O418" s="156">
        <f t="shared" si="58"/>
        <v>0</v>
      </c>
      <c r="P418" s="156">
        <f t="shared" si="59"/>
        <v>0</v>
      </c>
      <c r="Q418" s="156">
        <f t="shared" si="60"/>
        <v>0</v>
      </c>
      <c r="R418" s="157" t="str">
        <f t="shared" si="62"/>
        <v>n</v>
      </c>
      <c r="S418" s="157">
        <f t="shared" si="61"/>
        <v>17.98</v>
      </c>
      <c r="T418" s="157">
        <f t="shared" si="55"/>
        <v>0</v>
      </c>
      <c r="U418" s="157">
        <f>IF(M418&lt;&gt;0,IF(M418=SVS,0,IF(M418=SVSg,0,IF(M418=Stundenverrechnungssatz!G5386,0,IF(M418=Stundenverrechnungssatz!I5386,0,IF(M418=Stundenverrechnungssatz!K5386,0,IF(M418=Stundenverrechnungssatz!M5386,0,1)))))))</f>
        <v>0</v>
      </c>
      <c r="V418" s="20"/>
    </row>
    <row r="419" spans="1:22" s="38" customFormat="1" ht="15" customHeight="1" x14ac:dyDescent="0.2">
      <c r="A419" s="160">
        <v>414</v>
      </c>
      <c r="B419" s="161" t="s">
        <v>895</v>
      </c>
      <c r="C419" s="161" t="s">
        <v>896</v>
      </c>
      <c r="D419" s="161" t="s">
        <v>285</v>
      </c>
      <c r="E419" s="161" t="s">
        <v>547</v>
      </c>
      <c r="F419" s="161" t="s">
        <v>212</v>
      </c>
      <c r="G419" s="161" t="s">
        <v>351</v>
      </c>
      <c r="H419" s="162">
        <v>10.57</v>
      </c>
      <c r="I419" s="163"/>
      <c r="J419" s="158" t="s">
        <v>119</v>
      </c>
      <c r="K419" s="159"/>
      <c r="L419" s="153">
        <v>0</v>
      </c>
      <c r="M419" s="154">
        <f t="shared" si="56"/>
        <v>17.98</v>
      </c>
      <c r="N419" s="155">
        <f t="shared" si="57"/>
        <v>1.0000000000000001E-5</v>
      </c>
      <c r="O419" s="156">
        <f t="shared" si="58"/>
        <v>0</v>
      </c>
      <c r="P419" s="156">
        <f t="shared" si="59"/>
        <v>0</v>
      </c>
      <c r="Q419" s="156">
        <f t="shared" si="60"/>
        <v>0</v>
      </c>
      <c r="R419" s="157" t="str">
        <f t="shared" si="62"/>
        <v>n</v>
      </c>
      <c r="S419" s="157">
        <f t="shared" si="61"/>
        <v>17.98</v>
      </c>
      <c r="T419" s="157">
        <f t="shared" si="55"/>
        <v>0</v>
      </c>
      <c r="U419" s="157">
        <f>IF(M419&lt;&gt;0,IF(M419=SVS,0,IF(M419=SVSg,0,IF(M419=Stundenverrechnungssatz!G5387,0,IF(M419=Stundenverrechnungssatz!I5387,0,IF(M419=Stundenverrechnungssatz!K5387,0,IF(M419=Stundenverrechnungssatz!M5387,0,1)))))))</f>
        <v>0</v>
      </c>
      <c r="V419" s="20"/>
    </row>
    <row r="420" spans="1:22" s="38" customFormat="1" ht="15" customHeight="1" x14ac:dyDescent="0.2">
      <c r="A420" s="160">
        <v>415</v>
      </c>
      <c r="B420" s="161" t="s">
        <v>895</v>
      </c>
      <c r="C420" s="161" t="s">
        <v>896</v>
      </c>
      <c r="D420" s="161" t="s">
        <v>285</v>
      </c>
      <c r="E420" s="161" t="s">
        <v>941</v>
      </c>
      <c r="F420" s="161" t="s">
        <v>212</v>
      </c>
      <c r="G420" s="161" t="s">
        <v>351</v>
      </c>
      <c r="H420" s="162">
        <v>3.27</v>
      </c>
      <c r="I420" s="163"/>
      <c r="J420" s="158" t="s">
        <v>119</v>
      </c>
      <c r="K420" s="159"/>
      <c r="L420" s="153">
        <v>0</v>
      </c>
      <c r="M420" s="154">
        <f t="shared" si="56"/>
        <v>17.98</v>
      </c>
      <c r="N420" s="155">
        <f t="shared" si="57"/>
        <v>1.0000000000000001E-5</v>
      </c>
      <c r="O420" s="156">
        <f t="shared" si="58"/>
        <v>0</v>
      </c>
      <c r="P420" s="156">
        <f t="shared" si="59"/>
        <v>0</v>
      </c>
      <c r="Q420" s="156">
        <f t="shared" si="60"/>
        <v>0</v>
      </c>
      <c r="R420" s="157" t="str">
        <f t="shared" si="62"/>
        <v>n</v>
      </c>
      <c r="S420" s="157">
        <f t="shared" si="61"/>
        <v>17.98</v>
      </c>
      <c r="T420" s="157">
        <f t="shared" si="55"/>
        <v>0</v>
      </c>
      <c r="U420" s="157">
        <f>IF(M420&lt;&gt;0,IF(M420=SVS,0,IF(M420=SVSg,0,IF(M420=Stundenverrechnungssatz!G5388,0,IF(M420=Stundenverrechnungssatz!I5388,0,IF(M420=Stundenverrechnungssatz!K5388,0,IF(M420=Stundenverrechnungssatz!M5388,0,1)))))))</f>
        <v>0</v>
      </c>
      <c r="V420" s="20"/>
    </row>
    <row r="421" spans="1:22" s="38" customFormat="1" ht="15" customHeight="1" x14ac:dyDescent="0.2">
      <c r="A421" s="160">
        <v>416</v>
      </c>
      <c r="B421" s="161" t="s">
        <v>895</v>
      </c>
      <c r="C421" s="161" t="s">
        <v>942</v>
      </c>
      <c r="D421" s="161" t="s">
        <v>210</v>
      </c>
      <c r="E421" s="161" t="s">
        <v>370</v>
      </c>
      <c r="F421" s="161" t="s">
        <v>212</v>
      </c>
      <c r="G421" s="161" t="s">
        <v>221</v>
      </c>
      <c r="H421" s="162">
        <v>85</v>
      </c>
      <c r="I421" s="163" t="s">
        <v>214</v>
      </c>
      <c r="J421" s="158" t="s">
        <v>36</v>
      </c>
      <c r="K421" s="159"/>
      <c r="L421" s="153">
        <v>191.11</v>
      </c>
      <c r="M421" s="154">
        <f t="shared" si="56"/>
        <v>17.98</v>
      </c>
      <c r="N421" s="155" t="str">
        <f t="shared" si="57"/>
        <v/>
      </c>
      <c r="O421" s="156">
        <f t="shared" si="58"/>
        <v>16244.35</v>
      </c>
      <c r="P421" s="156" t="e">
        <f t="shared" si="59"/>
        <v>#VALUE!</v>
      </c>
      <c r="Q421" s="156" t="e">
        <f t="shared" si="60"/>
        <v>#VALUE!</v>
      </c>
      <c r="R421" s="157" t="str">
        <f t="shared" si="62"/>
        <v>F</v>
      </c>
      <c r="S421" s="157">
        <f t="shared" si="61"/>
        <v>17.98</v>
      </c>
      <c r="T421" s="157">
        <f t="shared" si="55"/>
        <v>85</v>
      </c>
      <c r="U421" s="157">
        <f>IF(M421&lt;&gt;0,IF(M421=SVS,0,IF(M421=SVSg,0,IF(M421=Stundenverrechnungssatz!G5389,0,IF(M421=Stundenverrechnungssatz!I5389,0,IF(M421=Stundenverrechnungssatz!K5389,0,IF(M421=Stundenverrechnungssatz!M5389,0,1)))))))</f>
        <v>0</v>
      </c>
      <c r="V421" s="20"/>
    </row>
    <row r="422" spans="1:22" s="38" customFormat="1" ht="15" customHeight="1" x14ac:dyDescent="0.2">
      <c r="A422" s="160">
        <v>418</v>
      </c>
      <c r="B422" s="161" t="s">
        <v>895</v>
      </c>
      <c r="C422" s="161" t="s">
        <v>942</v>
      </c>
      <c r="D422" s="161" t="s">
        <v>210</v>
      </c>
      <c r="E422" s="161" t="s">
        <v>943</v>
      </c>
      <c r="F422" s="161" t="s">
        <v>260</v>
      </c>
      <c r="G422" s="161" t="s">
        <v>221</v>
      </c>
      <c r="H422" s="162">
        <v>27.33</v>
      </c>
      <c r="I422" s="163"/>
      <c r="J422" s="158" t="s">
        <v>119</v>
      </c>
      <c r="K422" s="159"/>
      <c r="L422" s="153">
        <v>0</v>
      </c>
      <c r="M422" s="154">
        <f t="shared" si="56"/>
        <v>17.98</v>
      </c>
      <c r="N422" s="155">
        <f t="shared" si="57"/>
        <v>1.0000000000000001E-5</v>
      </c>
      <c r="O422" s="156">
        <f t="shared" si="58"/>
        <v>0</v>
      </c>
      <c r="P422" s="156">
        <f t="shared" si="59"/>
        <v>0</v>
      </c>
      <c r="Q422" s="156">
        <f t="shared" si="60"/>
        <v>0</v>
      </c>
      <c r="R422" s="157" t="str">
        <f t="shared" si="62"/>
        <v>n</v>
      </c>
      <c r="S422" s="157">
        <f t="shared" si="61"/>
        <v>17.98</v>
      </c>
      <c r="T422" s="157">
        <f t="shared" si="55"/>
        <v>0</v>
      </c>
      <c r="U422" s="157">
        <f>IF(M422&lt;&gt;0,IF(M422=SVS,0,IF(M422=SVSg,0,IF(M422=Stundenverrechnungssatz!G5391,0,IF(M422=Stundenverrechnungssatz!I5391,0,IF(M422=Stundenverrechnungssatz!K5391,0,IF(M422=Stundenverrechnungssatz!M5391,0,1)))))))</f>
        <v>0</v>
      </c>
      <c r="V422" s="20"/>
    </row>
    <row r="423" spans="1:22" s="38" customFormat="1" ht="15" customHeight="1" x14ac:dyDescent="0.2">
      <c r="A423" s="160">
        <v>419</v>
      </c>
      <c r="B423" s="161" t="s">
        <v>895</v>
      </c>
      <c r="C423" s="161" t="s">
        <v>942</v>
      </c>
      <c r="D423" s="161" t="s">
        <v>210</v>
      </c>
      <c r="E423" s="161" t="s">
        <v>398</v>
      </c>
      <c r="F423" s="161" t="s">
        <v>229</v>
      </c>
      <c r="G423" s="161" t="s">
        <v>221</v>
      </c>
      <c r="H423" s="162">
        <v>61.62</v>
      </c>
      <c r="I423" s="163"/>
      <c r="J423" s="158" t="s">
        <v>119</v>
      </c>
      <c r="K423" s="159"/>
      <c r="L423" s="153">
        <v>0</v>
      </c>
      <c r="M423" s="154">
        <f t="shared" si="56"/>
        <v>17.98</v>
      </c>
      <c r="N423" s="155">
        <f t="shared" si="57"/>
        <v>1.0000000000000001E-5</v>
      </c>
      <c r="O423" s="156">
        <f t="shared" si="58"/>
        <v>0</v>
      </c>
      <c r="P423" s="156">
        <f t="shared" si="59"/>
        <v>0</v>
      </c>
      <c r="Q423" s="156">
        <f t="shared" si="60"/>
        <v>0</v>
      </c>
      <c r="R423" s="157" t="str">
        <f t="shared" si="62"/>
        <v>n</v>
      </c>
      <c r="S423" s="157">
        <f t="shared" si="61"/>
        <v>17.98</v>
      </c>
      <c r="T423" s="157">
        <f t="shared" si="55"/>
        <v>0</v>
      </c>
      <c r="U423" s="157">
        <f>IF(M423&lt;&gt;0,IF(M423=SVS,0,IF(M423=SVSg,0,IF(M423=Stundenverrechnungssatz!G5392,0,IF(M423=Stundenverrechnungssatz!I5392,0,IF(M423=Stundenverrechnungssatz!K5392,0,IF(M423=Stundenverrechnungssatz!M5392,0,1)))))))</f>
        <v>0</v>
      </c>
      <c r="V423" s="20"/>
    </row>
    <row r="424" spans="1:22" s="38" customFormat="1" ht="15" customHeight="1" x14ac:dyDescent="0.2">
      <c r="A424" s="160">
        <v>420</v>
      </c>
      <c r="B424" s="161" t="s">
        <v>895</v>
      </c>
      <c r="C424" s="161" t="s">
        <v>942</v>
      </c>
      <c r="D424" s="161" t="s">
        <v>210</v>
      </c>
      <c r="E424" s="161" t="s">
        <v>944</v>
      </c>
      <c r="F424" s="161" t="s">
        <v>263</v>
      </c>
      <c r="G424" s="161" t="s">
        <v>221</v>
      </c>
      <c r="H424" s="162">
        <v>7.6</v>
      </c>
      <c r="I424" s="163"/>
      <c r="J424" s="158" t="s">
        <v>119</v>
      </c>
      <c r="K424" s="159"/>
      <c r="L424" s="153">
        <v>0</v>
      </c>
      <c r="M424" s="154">
        <f t="shared" si="56"/>
        <v>17.98</v>
      </c>
      <c r="N424" s="155">
        <f t="shared" si="57"/>
        <v>1.0000000000000001E-5</v>
      </c>
      <c r="O424" s="156">
        <f t="shared" si="58"/>
        <v>0</v>
      </c>
      <c r="P424" s="156">
        <f t="shared" si="59"/>
        <v>0</v>
      </c>
      <c r="Q424" s="156">
        <f t="shared" si="60"/>
        <v>0</v>
      </c>
      <c r="R424" s="157" t="str">
        <f t="shared" si="62"/>
        <v>n</v>
      </c>
      <c r="S424" s="157">
        <f t="shared" si="61"/>
        <v>17.98</v>
      </c>
      <c r="T424" s="157">
        <f t="shared" si="55"/>
        <v>0</v>
      </c>
      <c r="U424" s="157">
        <f>IF(M424&lt;&gt;0,IF(M424=SVS,0,IF(M424=SVSg,0,IF(M424=Stundenverrechnungssatz!G5393,0,IF(M424=Stundenverrechnungssatz!I5393,0,IF(M424=Stundenverrechnungssatz!K5393,0,IF(M424=Stundenverrechnungssatz!M5393,0,1)))))))</f>
        <v>0</v>
      </c>
      <c r="V424" s="20"/>
    </row>
    <row r="425" spans="1:22" s="38" customFormat="1" ht="15" customHeight="1" x14ac:dyDescent="0.2">
      <c r="A425" s="160">
        <v>421</v>
      </c>
      <c r="B425" s="161" t="s">
        <v>895</v>
      </c>
      <c r="C425" s="161" t="s">
        <v>942</v>
      </c>
      <c r="D425" s="161" t="s">
        <v>210</v>
      </c>
      <c r="E425" s="161" t="s">
        <v>945</v>
      </c>
      <c r="F425" s="161" t="s">
        <v>239</v>
      </c>
      <c r="G425" s="161" t="s">
        <v>217</v>
      </c>
      <c r="H425" s="162">
        <v>5.51</v>
      </c>
      <c r="I425" s="163"/>
      <c r="J425" s="158" t="s">
        <v>34</v>
      </c>
      <c r="K425" s="159"/>
      <c r="L425" s="153">
        <v>191.11</v>
      </c>
      <c r="M425" s="154">
        <f t="shared" si="56"/>
        <v>17.98</v>
      </c>
      <c r="N425" s="155" t="str">
        <f t="shared" si="57"/>
        <v/>
      </c>
      <c r="O425" s="156">
        <f t="shared" si="58"/>
        <v>1053.0161000000001</v>
      </c>
      <c r="P425" s="156" t="e">
        <f t="shared" si="59"/>
        <v>#VALUE!</v>
      </c>
      <c r="Q425" s="156" t="e">
        <f t="shared" si="60"/>
        <v>#VALUE!</v>
      </c>
      <c r="R425" s="157" t="str">
        <f t="shared" si="62"/>
        <v>C</v>
      </c>
      <c r="S425" s="157">
        <f t="shared" si="61"/>
        <v>17.98</v>
      </c>
      <c r="T425" s="157">
        <f t="shared" si="55"/>
        <v>0</v>
      </c>
      <c r="U425" s="157">
        <f>IF(M425&lt;&gt;0,IF(M425=SVS,0,IF(M425=SVSg,0,IF(M425=Stundenverrechnungssatz!G5394,0,IF(M425=Stundenverrechnungssatz!I5394,0,IF(M425=Stundenverrechnungssatz!K5394,0,IF(M425=Stundenverrechnungssatz!M5394,0,1)))))))</f>
        <v>0</v>
      </c>
      <c r="V425" s="20"/>
    </row>
    <row r="426" spans="1:22" s="38" customFormat="1" ht="15" customHeight="1" x14ac:dyDescent="0.2">
      <c r="A426" s="160">
        <v>422</v>
      </c>
      <c r="B426" s="161" t="s">
        <v>895</v>
      </c>
      <c r="C426" s="161" t="s">
        <v>942</v>
      </c>
      <c r="D426" s="161" t="s">
        <v>210</v>
      </c>
      <c r="E426" s="161" t="s">
        <v>946</v>
      </c>
      <c r="F426" s="161" t="s">
        <v>258</v>
      </c>
      <c r="G426" s="161" t="s">
        <v>217</v>
      </c>
      <c r="H426" s="162">
        <v>10.53</v>
      </c>
      <c r="I426" s="163"/>
      <c r="J426" s="158" t="s">
        <v>34</v>
      </c>
      <c r="K426" s="159"/>
      <c r="L426" s="153">
        <v>191.11</v>
      </c>
      <c r="M426" s="154">
        <f t="shared" si="56"/>
        <v>17.98</v>
      </c>
      <c r="N426" s="155" t="str">
        <f t="shared" si="57"/>
        <v/>
      </c>
      <c r="O426" s="156">
        <f t="shared" si="58"/>
        <v>2012.3883000000001</v>
      </c>
      <c r="P426" s="156" t="e">
        <f t="shared" si="59"/>
        <v>#VALUE!</v>
      </c>
      <c r="Q426" s="156" t="e">
        <f t="shared" si="60"/>
        <v>#VALUE!</v>
      </c>
      <c r="R426" s="157" t="str">
        <f t="shared" si="62"/>
        <v>C</v>
      </c>
      <c r="S426" s="157">
        <f t="shared" si="61"/>
        <v>17.98</v>
      </c>
      <c r="T426" s="157">
        <f t="shared" si="55"/>
        <v>0</v>
      </c>
      <c r="U426" s="157">
        <f>IF(M426&lt;&gt;0,IF(M426=SVS,0,IF(M426=SVSg,0,IF(M426=Stundenverrechnungssatz!G5395,0,IF(M426=Stundenverrechnungssatz!I5395,0,IF(M426=Stundenverrechnungssatz!K5395,0,IF(M426=Stundenverrechnungssatz!M5395,0,1)))))))</f>
        <v>0</v>
      </c>
      <c r="V426" s="20"/>
    </row>
    <row r="427" spans="1:22" s="38" customFormat="1" ht="15" customHeight="1" x14ac:dyDescent="0.2">
      <c r="A427" s="160">
        <v>423</v>
      </c>
      <c r="B427" s="161" t="s">
        <v>895</v>
      </c>
      <c r="C427" s="161" t="s">
        <v>942</v>
      </c>
      <c r="D427" s="161" t="s">
        <v>210</v>
      </c>
      <c r="E427" s="161" t="s">
        <v>947</v>
      </c>
      <c r="F427" s="161" t="s">
        <v>239</v>
      </c>
      <c r="G427" s="161" t="s">
        <v>217</v>
      </c>
      <c r="H427" s="162">
        <v>5.31</v>
      </c>
      <c r="I427" s="163"/>
      <c r="J427" s="158" t="s">
        <v>34</v>
      </c>
      <c r="K427" s="159"/>
      <c r="L427" s="153">
        <v>191.11</v>
      </c>
      <c r="M427" s="154">
        <f t="shared" si="56"/>
        <v>17.98</v>
      </c>
      <c r="N427" s="155" t="str">
        <f t="shared" si="57"/>
        <v/>
      </c>
      <c r="O427" s="156">
        <f t="shared" si="58"/>
        <v>1014.7941</v>
      </c>
      <c r="P427" s="156" t="e">
        <f t="shared" si="59"/>
        <v>#VALUE!</v>
      </c>
      <c r="Q427" s="156" t="e">
        <f t="shared" si="60"/>
        <v>#VALUE!</v>
      </c>
      <c r="R427" s="157" t="str">
        <f t="shared" si="62"/>
        <v>C</v>
      </c>
      <c r="S427" s="157">
        <f t="shared" si="61"/>
        <v>17.98</v>
      </c>
      <c r="T427" s="157">
        <f t="shared" si="55"/>
        <v>0</v>
      </c>
      <c r="U427" s="157">
        <f>IF(M427&lt;&gt;0,IF(M427=SVS,0,IF(M427=SVSg,0,IF(M427=Stundenverrechnungssatz!G5396,0,IF(M427=Stundenverrechnungssatz!I5396,0,IF(M427=Stundenverrechnungssatz!K5396,0,IF(M427=Stundenverrechnungssatz!M5396,0,1)))))))</f>
        <v>0</v>
      </c>
      <c r="V427" s="20"/>
    </row>
    <row r="428" spans="1:22" s="38" customFormat="1" ht="15" customHeight="1" x14ac:dyDescent="0.2">
      <c r="A428" s="160">
        <v>424</v>
      </c>
      <c r="B428" s="161" t="s">
        <v>895</v>
      </c>
      <c r="C428" s="161" t="s">
        <v>942</v>
      </c>
      <c r="D428" s="161" t="s">
        <v>210</v>
      </c>
      <c r="E428" s="161" t="s">
        <v>948</v>
      </c>
      <c r="F428" s="161" t="s">
        <v>218</v>
      </c>
      <c r="G428" s="161" t="s">
        <v>217</v>
      </c>
      <c r="H428" s="162">
        <v>15.99</v>
      </c>
      <c r="I428" s="163"/>
      <c r="J428" s="158" t="s">
        <v>34</v>
      </c>
      <c r="K428" s="159"/>
      <c r="L428" s="153">
        <v>191.11</v>
      </c>
      <c r="M428" s="154">
        <f t="shared" si="56"/>
        <v>17.98</v>
      </c>
      <c r="N428" s="155" t="str">
        <f t="shared" si="57"/>
        <v/>
      </c>
      <c r="O428" s="156">
        <f t="shared" si="58"/>
        <v>3055.8489000000004</v>
      </c>
      <c r="P428" s="156" t="e">
        <f t="shared" si="59"/>
        <v>#VALUE!</v>
      </c>
      <c r="Q428" s="156" t="e">
        <f t="shared" si="60"/>
        <v>#VALUE!</v>
      </c>
      <c r="R428" s="157" t="str">
        <f t="shared" si="62"/>
        <v>C</v>
      </c>
      <c r="S428" s="157">
        <f t="shared" si="61"/>
        <v>17.98</v>
      </c>
      <c r="T428" s="157">
        <f t="shared" si="55"/>
        <v>0</v>
      </c>
      <c r="U428" s="157">
        <f>IF(M428&lt;&gt;0,IF(M428=SVS,0,IF(M428=SVSg,0,IF(M428=Stundenverrechnungssatz!G5397,0,IF(M428=Stundenverrechnungssatz!I5397,0,IF(M428=Stundenverrechnungssatz!K5397,0,IF(M428=Stundenverrechnungssatz!M5397,0,1)))))))</f>
        <v>0</v>
      </c>
      <c r="V428" s="20"/>
    </row>
    <row r="429" spans="1:22" s="38" customFormat="1" ht="15" customHeight="1" x14ac:dyDescent="0.2">
      <c r="A429" s="160">
        <v>425</v>
      </c>
      <c r="B429" s="161" t="s">
        <v>895</v>
      </c>
      <c r="C429" s="161" t="s">
        <v>942</v>
      </c>
      <c r="D429" s="161" t="s">
        <v>210</v>
      </c>
      <c r="E429" s="161" t="s">
        <v>949</v>
      </c>
      <c r="F429" s="161" t="s">
        <v>216</v>
      </c>
      <c r="G429" s="161" t="s">
        <v>221</v>
      </c>
      <c r="H429" s="162">
        <v>6.47</v>
      </c>
      <c r="I429" s="163"/>
      <c r="J429" s="158" t="s">
        <v>119</v>
      </c>
      <c r="K429" s="159"/>
      <c r="L429" s="153">
        <v>0</v>
      </c>
      <c r="M429" s="154">
        <f t="shared" si="56"/>
        <v>17.98</v>
      </c>
      <c r="N429" s="155">
        <f t="shared" si="57"/>
        <v>1.0000000000000001E-5</v>
      </c>
      <c r="O429" s="156">
        <f t="shared" si="58"/>
        <v>0</v>
      </c>
      <c r="P429" s="156">
        <f t="shared" si="59"/>
        <v>0</v>
      </c>
      <c r="Q429" s="156">
        <f t="shared" si="60"/>
        <v>0</v>
      </c>
      <c r="R429" s="157" t="str">
        <f t="shared" si="62"/>
        <v>n</v>
      </c>
      <c r="S429" s="157">
        <f t="shared" si="61"/>
        <v>17.98</v>
      </c>
      <c r="T429" s="157">
        <f t="shared" si="55"/>
        <v>0</v>
      </c>
      <c r="U429" s="157">
        <f>IF(M429&lt;&gt;0,IF(M429=SVS,0,IF(M429=SVSg,0,IF(M429=Stundenverrechnungssatz!G5398,0,IF(M429=Stundenverrechnungssatz!I5398,0,IF(M429=Stundenverrechnungssatz!K5398,0,IF(M429=Stundenverrechnungssatz!M5398,0,1)))))))</f>
        <v>0</v>
      </c>
      <c r="V429" s="20"/>
    </row>
    <row r="430" spans="1:22" s="38" customFormat="1" ht="15" customHeight="1" x14ac:dyDescent="0.2">
      <c r="A430" s="160">
        <v>426</v>
      </c>
      <c r="B430" s="161" t="s">
        <v>895</v>
      </c>
      <c r="C430" s="161" t="s">
        <v>942</v>
      </c>
      <c r="D430" s="161" t="s">
        <v>210</v>
      </c>
      <c r="E430" s="161" t="s">
        <v>399</v>
      </c>
      <c r="F430" s="161" t="s">
        <v>229</v>
      </c>
      <c r="G430" s="161" t="s">
        <v>221</v>
      </c>
      <c r="H430" s="162">
        <v>61.62</v>
      </c>
      <c r="I430" s="163"/>
      <c r="J430" s="158" t="s">
        <v>119</v>
      </c>
      <c r="K430" s="159"/>
      <c r="L430" s="153">
        <v>0</v>
      </c>
      <c r="M430" s="154">
        <f t="shared" si="56"/>
        <v>17.98</v>
      </c>
      <c r="N430" s="155">
        <f t="shared" si="57"/>
        <v>1.0000000000000001E-5</v>
      </c>
      <c r="O430" s="156">
        <f t="shared" si="58"/>
        <v>0</v>
      </c>
      <c r="P430" s="156">
        <f t="shared" si="59"/>
        <v>0</v>
      </c>
      <c r="Q430" s="156">
        <f t="shared" si="60"/>
        <v>0</v>
      </c>
      <c r="R430" s="157" t="str">
        <f t="shared" si="62"/>
        <v>n</v>
      </c>
      <c r="S430" s="157">
        <f t="shared" si="61"/>
        <v>17.98</v>
      </c>
      <c r="T430" s="157">
        <f t="shared" si="55"/>
        <v>0</v>
      </c>
      <c r="U430" s="157">
        <f>IF(M430&lt;&gt;0,IF(M430=SVS,0,IF(M430=SVSg,0,IF(M430=Stundenverrechnungssatz!G5399,0,IF(M430=Stundenverrechnungssatz!I5399,0,IF(M430=Stundenverrechnungssatz!K5399,0,IF(M430=Stundenverrechnungssatz!M5399,0,1)))))))</f>
        <v>0</v>
      </c>
      <c r="V430" s="20"/>
    </row>
    <row r="431" spans="1:22" s="38" customFormat="1" ht="15" customHeight="1" x14ac:dyDescent="0.2">
      <c r="A431" s="160">
        <v>427</v>
      </c>
      <c r="B431" s="161" t="s">
        <v>895</v>
      </c>
      <c r="C431" s="161" t="s">
        <v>942</v>
      </c>
      <c r="D431" s="161" t="s">
        <v>210</v>
      </c>
      <c r="E431" s="161" t="s">
        <v>400</v>
      </c>
      <c r="F431" s="161" t="s">
        <v>229</v>
      </c>
      <c r="G431" s="161" t="s">
        <v>221</v>
      </c>
      <c r="H431" s="162">
        <v>61.62</v>
      </c>
      <c r="I431" s="163"/>
      <c r="J431" s="158" t="s">
        <v>119</v>
      </c>
      <c r="K431" s="159"/>
      <c r="L431" s="153">
        <v>0</v>
      </c>
      <c r="M431" s="154">
        <f t="shared" si="56"/>
        <v>17.98</v>
      </c>
      <c r="N431" s="155">
        <f t="shared" si="57"/>
        <v>1.0000000000000001E-5</v>
      </c>
      <c r="O431" s="156">
        <f t="shared" si="58"/>
        <v>0</v>
      </c>
      <c r="P431" s="156">
        <f t="shared" si="59"/>
        <v>0</v>
      </c>
      <c r="Q431" s="156">
        <f t="shared" si="60"/>
        <v>0</v>
      </c>
      <c r="R431" s="157" t="str">
        <f t="shared" si="62"/>
        <v>n</v>
      </c>
      <c r="S431" s="157">
        <f t="shared" si="61"/>
        <v>17.98</v>
      </c>
      <c r="T431" s="157">
        <f t="shared" si="55"/>
        <v>0</v>
      </c>
      <c r="U431" s="157">
        <f>IF(M431&lt;&gt;0,IF(M431=SVS,0,IF(M431=SVSg,0,IF(M431=Stundenverrechnungssatz!G5400,0,IF(M431=Stundenverrechnungssatz!I5400,0,IF(M431=Stundenverrechnungssatz!K5400,0,IF(M431=Stundenverrechnungssatz!M5400,0,1)))))))</f>
        <v>0</v>
      </c>
      <c r="V431" s="20"/>
    </row>
    <row r="432" spans="1:22" s="38" customFormat="1" ht="15" customHeight="1" x14ac:dyDescent="0.2">
      <c r="A432" s="160">
        <v>428</v>
      </c>
      <c r="B432" s="161" t="s">
        <v>895</v>
      </c>
      <c r="C432" s="161" t="s">
        <v>942</v>
      </c>
      <c r="D432" s="161" t="s">
        <v>210</v>
      </c>
      <c r="E432" s="161" t="s">
        <v>401</v>
      </c>
      <c r="F432" s="161" t="s">
        <v>229</v>
      </c>
      <c r="G432" s="161" t="s">
        <v>221</v>
      </c>
      <c r="H432" s="162">
        <v>61.93</v>
      </c>
      <c r="I432" s="163"/>
      <c r="J432" s="158" t="s">
        <v>119</v>
      </c>
      <c r="K432" s="159"/>
      <c r="L432" s="153">
        <v>0</v>
      </c>
      <c r="M432" s="154">
        <f t="shared" si="56"/>
        <v>17.98</v>
      </c>
      <c r="N432" s="155">
        <f t="shared" si="57"/>
        <v>1.0000000000000001E-5</v>
      </c>
      <c r="O432" s="156">
        <f t="shared" si="58"/>
        <v>0</v>
      </c>
      <c r="P432" s="156">
        <f t="shared" si="59"/>
        <v>0</v>
      </c>
      <c r="Q432" s="156">
        <f t="shared" si="60"/>
        <v>0</v>
      </c>
      <c r="R432" s="157" t="str">
        <f t="shared" si="62"/>
        <v>n</v>
      </c>
      <c r="S432" s="157">
        <f t="shared" si="61"/>
        <v>17.98</v>
      </c>
      <c r="T432" s="157">
        <f t="shared" si="55"/>
        <v>0</v>
      </c>
      <c r="U432" s="157">
        <f>IF(M432&lt;&gt;0,IF(M432=SVS,0,IF(M432=SVSg,0,IF(M432=Stundenverrechnungssatz!G5401,0,IF(M432=Stundenverrechnungssatz!I5401,0,IF(M432=Stundenverrechnungssatz!K5401,0,IF(M432=Stundenverrechnungssatz!M5401,0,1)))))))</f>
        <v>0</v>
      </c>
      <c r="V432" s="20"/>
    </row>
    <row r="433" spans="1:22" s="38" customFormat="1" ht="15" customHeight="1" x14ac:dyDescent="0.2">
      <c r="A433" s="160">
        <v>429</v>
      </c>
      <c r="B433" s="161" t="s">
        <v>895</v>
      </c>
      <c r="C433" s="161" t="s">
        <v>942</v>
      </c>
      <c r="D433" s="161" t="s">
        <v>210</v>
      </c>
      <c r="E433" s="161" t="s">
        <v>402</v>
      </c>
      <c r="F433" s="161" t="s">
        <v>229</v>
      </c>
      <c r="G433" s="161" t="s">
        <v>221</v>
      </c>
      <c r="H433" s="162">
        <v>61.55</v>
      </c>
      <c r="I433" s="163"/>
      <c r="J433" s="158" t="s">
        <v>119</v>
      </c>
      <c r="K433" s="159"/>
      <c r="L433" s="153">
        <v>0</v>
      </c>
      <c r="M433" s="154">
        <f t="shared" si="56"/>
        <v>17.98</v>
      </c>
      <c r="N433" s="155">
        <f t="shared" si="57"/>
        <v>1.0000000000000001E-5</v>
      </c>
      <c r="O433" s="156">
        <f t="shared" si="58"/>
        <v>0</v>
      </c>
      <c r="P433" s="156">
        <f t="shared" si="59"/>
        <v>0</v>
      </c>
      <c r="Q433" s="156">
        <f t="shared" si="60"/>
        <v>0</v>
      </c>
      <c r="R433" s="157" t="str">
        <f t="shared" si="62"/>
        <v>n</v>
      </c>
      <c r="S433" s="157">
        <f t="shared" si="61"/>
        <v>17.98</v>
      </c>
      <c r="T433" s="157">
        <f t="shared" si="55"/>
        <v>0</v>
      </c>
      <c r="U433" s="157">
        <f>IF(M433&lt;&gt;0,IF(M433=SVS,0,IF(M433=SVSg,0,IF(M433=Stundenverrechnungssatz!G5402,0,IF(M433=Stundenverrechnungssatz!I5402,0,IF(M433=Stundenverrechnungssatz!K5402,0,IF(M433=Stundenverrechnungssatz!M5402,0,1)))))))</f>
        <v>0</v>
      </c>
      <c r="V433" s="20"/>
    </row>
    <row r="434" spans="1:22" s="38" customFormat="1" ht="15" customHeight="1" x14ac:dyDescent="0.2">
      <c r="A434" s="160">
        <v>430</v>
      </c>
      <c r="B434" s="161" t="s">
        <v>895</v>
      </c>
      <c r="C434" s="161" t="s">
        <v>942</v>
      </c>
      <c r="D434" s="161" t="s">
        <v>210</v>
      </c>
      <c r="E434" s="161" t="s">
        <v>403</v>
      </c>
      <c r="F434" s="161" t="s">
        <v>343</v>
      </c>
      <c r="G434" s="161" t="s">
        <v>221</v>
      </c>
      <c r="H434" s="162">
        <v>43.23</v>
      </c>
      <c r="I434" s="163"/>
      <c r="J434" s="158" t="s">
        <v>119</v>
      </c>
      <c r="K434" s="159"/>
      <c r="L434" s="153">
        <v>0</v>
      </c>
      <c r="M434" s="154">
        <f t="shared" si="56"/>
        <v>17.98</v>
      </c>
      <c r="N434" s="155">
        <f t="shared" si="57"/>
        <v>1.0000000000000001E-5</v>
      </c>
      <c r="O434" s="156">
        <f t="shared" si="58"/>
        <v>0</v>
      </c>
      <c r="P434" s="156">
        <f t="shared" si="59"/>
        <v>0</v>
      </c>
      <c r="Q434" s="156">
        <f t="shared" si="60"/>
        <v>0</v>
      </c>
      <c r="R434" s="157" t="str">
        <f t="shared" si="62"/>
        <v>n</v>
      </c>
      <c r="S434" s="157">
        <f t="shared" si="61"/>
        <v>17.98</v>
      </c>
      <c r="T434" s="157">
        <f t="shared" si="55"/>
        <v>0</v>
      </c>
      <c r="U434" s="157">
        <f>IF(M434&lt;&gt;0,IF(M434=SVS,0,IF(M434=SVSg,0,IF(M434=Stundenverrechnungssatz!G5403,0,IF(M434=Stundenverrechnungssatz!I5403,0,IF(M434=Stundenverrechnungssatz!K5403,0,IF(M434=Stundenverrechnungssatz!M5403,0,1)))))))</f>
        <v>0</v>
      </c>
      <c r="V434" s="20"/>
    </row>
    <row r="435" spans="1:22" s="38" customFormat="1" ht="15" customHeight="1" x14ac:dyDescent="0.2">
      <c r="A435" s="160">
        <v>431</v>
      </c>
      <c r="B435" s="161" t="s">
        <v>895</v>
      </c>
      <c r="C435" s="161" t="s">
        <v>942</v>
      </c>
      <c r="D435" s="161" t="s">
        <v>210</v>
      </c>
      <c r="E435" s="161" t="s">
        <v>404</v>
      </c>
      <c r="F435" s="161" t="s">
        <v>426</v>
      </c>
      <c r="G435" s="161" t="s">
        <v>351</v>
      </c>
      <c r="H435" s="162">
        <v>129.09</v>
      </c>
      <c r="I435" s="163"/>
      <c r="J435" s="158" t="s">
        <v>35</v>
      </c>
      <c r="K435" s="159"/>
      <c r="L435" s="153">
        <v>0</v>
      </c>
      <c r="M435" s="154">
        <f t="shared" si="56"/>
        <v>17.98</v>
      </c>
      <c r="N435" s="155">
        <f t="shared" si="57"/>
        <v>1.0000000000000001E-5</v>
      </c>
      <c r="O435" s="156">
        <f t="shared" si="58"/>
        <v>0</v>
      </c>
      <c r="P435" s="156">
        <f t="shared" si="59"/>
        <v>0</v>
      </c>
      <c r="Q435" s="156">
        <f t="shared" si="60"/>
        <v>0</v>
      </c>
      <c r="R435" s="157" t="str">
        <f t="shared" si="62"/>
        <v>N</v>
      </c>
      <c r="S435" s="157">
        <f t="shared" si="61"/>
        <v>17.98</v>
      </c>
      <c r="T435" s="157">
        <f t="shared" si="55"/>
        <v>0</v>
      </c>
      <c r="U435" s="157">
        <f>IF(M435&lt;&gt;0,IF(M435=SVS,0,IF(M435=SVSg,0,IF(M435=Stundenverrechnungssatz!G5404,0,IF(M435=Stundenverrechnungssatz!I5404,0,IF(M435=Stundenverrechnungssatz!K5404,0,IF(M435=Stundenverrechnungssatz!M5404,0,1)))))))</f>
        <v>0</v>
      </c>
      <c r="V435" s="20"/>
    </row>
    <row r="436" spans="1:22" s="38" customFormat="1" ht="15" customHeight="1" x14ac:dyDescent="0.2">
      <c r="A436" s="160">
        <v>432</v>
      </c>
      <c r="B436" s="161" t="s">
        <v>895</v>
      </c>
      <c r="C436" s="161" t="s">
        <v>942</v>
      </c>
      <c r="D436" s="161" t="s">
        <v>210</v>
      </c>
      <c r="E436" s="161" t="s">
        <v>549</v>
      </c>
      <c r="F436" s="161" t="s">
        <v>263</v>
      </c>
      <c r="G436" s="161" t="s">
        <v>221</v>
      </c>
      <c r="H436" s="162">
        <v>16.3</v>
      </c>
      <c r="I436" s="163"/>
      <c r="J436" s="158" t="s">
        <v>119</v>
      </c>
      <c r="K436" s="159"/>
      <c r="L436" s="153">
        <v>0</v>
      </c>
      <c r="M436" s="154">
        <f t="shared" si="56"/>
        <v>17.98</v>
      </c>
      <c r="N436" s="155">
        <f t="shared" si="57"/>
        <v>1.0000000000000001E-5</v>
      </c>
      <c r="O436" s="156">
        <f t="shared" si="58"/>
        <v>0</v>
      </c>
      <c r="P436" s="156">
        <f t="shared" si="59"/>
        <v>0</v>
      </c>
      <c r="Q436" s="156">
        <f t="shared" si="60"/>
        <v>0</v>
      </c>
      <c r="R436" s="157" t="str">
        <f t="shared" si="62"/>
        <v>n</v>
      </c>
      <c r="S436" s="157">
        <f t="shared" si="61"/>
        <v>17.98</v>
      </c>
      <c r="T436" s="157">
        <f t="shared" si="55"/>
        <v>0</v>
      </c>
      <c r="U436" s="157">
        <f>IF(M436&lt;&gt;0,IF(M436=SVS,0,IF(M436=SVSg,0,IF(M436=Stundenverrechnungssatz!G5405,0,IF(M436=Stundenverrechnungssatz!I5405,0,IF(M436=Stundenverrechnungssatz!K5405,0,IF(M436=Stundenverrechnungssatz!M5405,0,1)))))))</f>
        <v>0</v>
      </c>
      <c r="V436" s="20"/>
    </row>
    <row r="437" spans="1:22" s="38" customFormat="1" ht="15" customHeight="1" x14ac:dyDescent="0.2">
      <c r="A437" s="160">
        <v>433</v>
      </c>
      <c r="B437" s="161" t="s">
        <v>895</v>
      </c>
      <c r="C437" s="161" t="s">
        <v>942</v>
      </c>
      <c r="D437" s="161" t="s">
        <v>210</v>
      </c>
      <c r="E437" s="161" t="s">
        <v>405</v>
      </c>
      <c r="F437" s="161" t="s">
        <v>284</v>
      </c>
      <c r="G437" s="161" t="s">
        <v>221</v>
      </c>
      <c r="H437" s="162">
        <v>19.14</v>
      </c>
      <c r="I437" s="163"/>
      <c r="J437" s="158" t="s">
        <v>119</v>
      </c>
      <c r="K437" s="159"/>
      <c r="L437" s="153">
        <v>0</v>
      </c>
      <c r="M437" s="154">
        <f t="shared" si="56"/>
        <v>17.98</v>
      </c>
      <c r="N437" s="155">
        <f t="shared" si="57"/>
        <v>1.0000000000000001E-5</v>
      </c>
      <c r="O437" s="156">
        <f t="shared" si="58"/>
        <v>0</v>
      </c>
      <c r="P437" s="156">
        <f t="shared" si="59"/>
        <v>0</v>
      </c>
      <c r="Q437" s="156">
        <f t="shared" si="60"/>
        <v>0</v>
      </c>
      <c r="R437" s="157" t="str">
        <f t="shared" si="62"/>
        <v>n</v>
      </c>
      <c r="S437" s="157">
        <f t="shared" si="61"/>
        <v>17.98</v>
      </c>
      <c r="T437" s="157">
        <f t="shared" si="55"/>
        <v>0</v>
      </c>
      <c r="U437" s="157">
        <f>IF(M437&lt;&gt;0,IF(M437=SVS,0,IF(M437=SVSg,0,IF(M437=Stundenverrechnungssatz!G5406,0,IF(M437=Stundenverrechnungssatz!I5406,0,IF(M437=Stundenverrechnungssatz!K5406,0,IF(M437=Stundenverrechnungssatz!M5406,0,1)))))))</f>
        <v>0</v>
      </c>
      <c r="V437" s="20"/>
    </row>
    <row r="438" spans="1:22" s="38" customFormat="1" ht="15" customHeight="1" x14ac:dyDescent="0.2">
      <c r="A438" s="160">
        <v>434</v>
      </c>
      <c r="B438" s="161" t="s">
        <v>895</v>
      </c>
      <c r="C438" s="161" t="s">
        <v>942</v>
      </c>
      <c r="D438" s="161" t="s">
        <v>285</v>
      </c>
      <c r="E438" s="161" t="s">
        <v>382</v>
      </c>
      <c r="F438" s="161" t="s">
        <v>303</v>
      </c>
      <c r="G438" s="161" t="s">
        <v>363</v>
      </c>
      <c r="H438" s="162">
        <v>14.46</v>
      </c>
      <c r="I438" s="163"/>
      <c r="J438" s="158" t="s">
        <v>36</v>
      </c>
      <c r="K438" s="159"/>
      <c r="L438" s="153">
        <v>191.11</v>
      </c>
      <c r="M438" s="154">
        <f t="shared" si="56"/>
        <v>17.98</v>
      </c>
      <c r="N438" s="155" t="str">
        <f t="shared" si="57"/>
        <v/>
      </c>
      <c r="O438" s="156">
        <f t="shared" si="58"/>
        <v>2763.4506000000006</v>
      </c>
      <c r="P438" s="156" t="e">
        <f t="shared" si="59"/>
        <v>#VALUE!</v>
      </c>
      <c r="Q438" s="156" t="e">
        <f t="shared" si="60"/>
        <v>#VALUE!</v>
      </c>
      <c r="R438" s="157" t="str">
        <f t="shared" si="62"/>
        <v>F</v>
      </c>
      <c r="S438" s="157">
        <f t="shared" si="61"/>
        <v>17.98</v>
      </c>
      <c r="T438" s="157">
        <f t="shared" si="55"/>
        <v>0</v>
      </c>
      <c r="U438" s="157">
        <f>IF(M438&lt;&gt;0,IF(M438=SVS,0,IF(M438=SVSg,0,IF(M438=Stundenverrechnungssatz!G5407,0,IF(M438=Stundenverrechnungssatz!I5407,0,IF(M438=Stundenverrechnungssatz!K5407,0,IF(M438=Stundenverrechnungssatz!M5407,0,1)))))))</f>
        <v>0</v>
      </c>
      <c r="V438" s="20"/>
    </row>
    <row r="439" spans="1:22" s="38" customFormat="1" ht="15" customHeight="1" x14ac:dyDescent="0.2">
      <c r="A439" s="160">
        <v>435</v>
      </c>
      <c r="B439" s="161" t="s">
        <v>895</v>
      </c>
      <c r="C439" s="161" t="s">
        <v>942</v>
      </c>
      <c r="D439" s="161" t="s">
        <v>285</v>
      </c>
      <c r="E439" s="161" t="s">
        <v>384</v>
      </c>
      <c r="F439" s="161" t="s">
        <v>212</v>
      </c>
      <c r="G439" s="161" t="s">
        <v>221</v>
      </c>
      <c r="H439" s="162">
        <v>180.62</v>
      </c>
      <c r="I439" s="163" t="s">
        <v>214</v>
      </c>
      <c r="J439" s="158" t="s">
        <v>36</v>
      </c>
      <c r="K439" s="159"/>
      <c r="L439" s="153">
        <v>191.11</v>
      </c>
      <c r="M439" s="154">
        <f t="shared" si="56"/>
        <v>17.98</v>
      </c>
      <c r="N439" s="155" t="str">
        <f t="shared" si="57"/>
        <v/>
      </c>
      <c r="O439" s="156">
        <f t="shared" si="58"/>
        <v>34518.288200000003</v>
      </c>
      <c r="P439" s="156" t="e">
        <f t="shared" si="59"/>
        <v>#VALUE!</v>
      </c>
      <c r="Q439" s="156" t="e">
        <f t="shared" si="60"/>
        <v>#VALUE!</v>
      </c>
      <c r="R439" s="157" t="str">
        <f t="shared" si="62"/>
        <v>F</v>
      </c>
      <c r="S439" s="157">
        <f t="shared" si="61"/>
        <v>17.98</v>
      </c>
      <c r="T439" s="157">
        <f t="shared" si="55"/>
        <v>180.62</v>
      </c>
      <c r="U439" s="157">
        <f>IF(M439&lt;&gt;0,IF(M439=SVS,0,IF(M439=SVSg,0,IF(M439=Stundenverrechnungssatz!G5408,0,IF(M439=Stundenverrechnungssatz!I5408,0,IF(M439=Stundenverrechnungssatz!K5408,0,IF(M439=Stundenverrechnungssatz!M5408,0,1)))))))</f>
        <v>0</v>
      </c>
      <c r="V439" s="20"/>
    </row>
    <row r="440" spans="1:22" s="38" customFormat="1" ht="15" customHeight="1" x14ac:dyDescent="0.2">
      <c r="A440" s="160">
        <v>436</v>
      </c>
      <c r="B440" s="161" t="s">
        <v>895</v>
      </c>
      <c r="C440" s="161" t="s">
        <v>942</v>
      </c>
      <c r="D440" s="161" t="s">
        <v>285</v>
      </c>
      <c r="E440" s="161" t="s">
        <v>385</v>
      </c>
      <c r="F440" s="161" t="s">
        <v>242</v>
      </c>
      <c r="G440" s="161" t="s">
        <v>221</v>
      </c>
      <c r="H440" s="162">
        <v>175.27</v>
      </c>
      <c r="I440" s="163" t="s">
        <v>214</v>
      </c>
      <c r="J440" s="158" t="s">
        <v>102</v>
      </c>
      <c r="K440" s="159"/>
      <c r="L440" s="153">
        <v>191.11</v>
      </c>
      <c r="M440" s="154">
        <f t="shared" si="56"/>
        <v>17.98</v>
      </c>
      <c r="N440" s="155" t="str">
        <f t="shared" si="57"/>
        <v/>
      </c>
      <c r="O440" s="156">
        <f t="shared" si="58"/>
        <v>33495.849700000006</v>
      </c>
      <c r="P440" s="156" t="e">
        <f t="shared" si="59"/>
        <v>#VALUE!</v>
      </c>
      <c r="Q440" s="156" t="e">
        <f t="shared" si="60"/>
        <v>#VALUE!</v>
      </c>
      <c r="R440" s="157" t="str">
        <f t="shared" si="62"/>
        <v>M</v>
      </c>
      <c r="S440" s="157">
        <f t="shared" si="61"/>
        <v>17.98</v>
      </c>
      <c r="T440" s="157">
        <f t="shared" si="55"/>
        <v>175.27</v>
      </c>
      <c r="U440" s="157">
        <f>IF(M440&lt;&gt;0,IF(M440=SVS,0,IF(M440=SVSg,0,IF(M440=Stundenverrechnungssatz!G5409,0,IF(M440=Stundenverrechnungssatz!I5409,0,IF(M440=Stundenverrechnungssatz!K5409,0,IF(M440=Stundenverrechnungssatz!M5409,0,1)))))))</f>
        <v>0</v>
      </c>
      <c r="V440" s="20"/>
    </row>
    <row r="441" spans="1:22" s="38" customFormat="1" ht="15" customHeight="1" x14ac:dyDescent="0.2">
      <c r="A441" s="160">
        <v>437</v>
      </c>
      <c r="B441" s="161" t="s">
        <v>895</v>
      </c>
      <c r="C441" s="161" t="s">
        <v>942</v>
      </c>
      <c r="D441" s="161" t="s">
        <v>285</v>
      </c>
      <c r="E441" s="161" t="s">
        <v>575</v>
      </c>
      <c r="F441" s="161" t="s">
        <v>423</v>
      </c>
      <c r="G441" s="161" t="s">
        <v>226</v>
      </c>
      <c r="H441" s="162">
        <v>28.36</v>
      </c>
      <c r="I441" s="163"/>
      <c r="J441" s="158" t="s">
        <v>32</v>
      </c>
      <c r="K441" s="159"/>
      <c r="L441" s="153">
        <v>96.05</v>
      </c>
      <c r="M441" s="154">
        <f t="shared" si="56"/>
        <v>17.98</v>
      </c>
      <c r="N441" s="155" t="str">
        <f t="shared" si="57"/>
        <v/>
      </c>
      <c r="O441" s="156">
        <f t="shared" si="58"/>
        <v>2723.9780000000001</v>
      </c>
      <c r="P441" s="156" t="e">
        <f t="shared" si="59"/>
        <v>#VALUE!</v>
      </c>
      <c r="Q441" s="156" t="e">
        <f t="shared" si="60"/>
        <v>#VALUE!</v>
      </c>
      <c r="R441" s="157" t="str">
        <f t="shared" si="62"/>
        <v>B</v>
      </c>
      <c r="S441" s="157">
        <f t="shared" si="61"/>
        <v>17.98</v>
      </c>
      <c r="T441" s="157">
        <f t="shared" si="55"/>
        <v>0</v>
      </c>
      <c r="U441" s="157">
        <f>IF(M441&lt;&gt;0,IF(M441=SVS,0,IF(M441=SVSg,0,IF(M441=Stundenverrechnungssatz!G5410,0,IF(M441=Stundenverrechnungssatz!I5410,0,IF(M441=Stundenverrechnungssatz!K5410,0,IF(M441=Stundenverrechnungssatz!M5410,0,1)))))))</f>
        <v>0</v>
      </c>
      <c r="V441" s="20"/>
    </row>
    <row r="442" spans="1:22" s="38" customFormat="1" ht="15" customHeight="1" x14ac:dyDescent="0.2">
      <c r="A442" s="160">
        <v>438</v>
      </c>
      <c r="B442" s="161" t="s">
        <v>895</v>
      </c>
      <c r="C442" s="161" t="s">
        <v>942</v>
      </c>
      <c r="D442" s="161" t="s">
        <v>285</v>
      </c>
      <c r="E442" s="161" t="s">
        <v>386</v>
      </c>
      <c r="F442" s="161" t="s">
        <v>212</v>
      </c>
      <c r="G442" s="161" t="s">
        <v>221</v>
      </c>
      <c r="H442" s="162">
        <v>38.630000000000003</v>
      </c>
      <c r="I442" s="163" t="s">
        <v>214</v>
      </c>
      <c r="J442" s="158" t="s">
        <v>36</v>
      </c>
      <c r="K442" s="159"/>
      <c r="L442" s="153">
        <v>191.11</v>
      </c>
      <c r="M442" s="154">
        <f t="shared" si="56"/>
        <v>17.98</v>
      </c>
      <c r="N442" s="155" t="str">
        <f t="shared" si="57"/>
        <v/>
      </c>
      <c r="O442" s="156">
        <f t="shared" si="58"/>
        <v>7382.5793000000012</v>
      </c>
      <c r="P442" s="156" t="e">
        <f t="shared" si="59"/>
        <v>#VALUE!</v>
      </c>
      <c r="Q442" s="156" t="e">
        <f t="shared" si="60"/>
        <v>#VALUE!</v>
      </c>
      <c r="R442" s="157" t="str">
        <f t="shared" si="62"/>
        <v>F</v>
      </c>
      <c r="S442" s="157">
        <f t="shared" si="61"/>
        <v>17.98</v>
      </c>
      <c r="T442" s="157">
        <f t="shared" si="55"/>
        <v>38.630000000000003</v>
      </c>
      <c r="U442" s="157">
        <f>IF(M442&lt;&gt;0,IF(M442=SVS,0,IF(M442=SVSg,0,IF(M442=Stundenverrechnungssatz!G5411,0,IF(M442=Stundenverrechnungssatz!I5411,0,IF(M442=Stundenverrechnungssatz!K5411,0,IF(M442=Stundenverrechnungssatz!M5411,0,1)))))))</f>
        <v>0</v>
      </c>
      <c r="V442" s="20"/>
    </row>
    <row r="443" spans="1:22" s="38" customFormat="1" ht="15" customHeight="1" x14ac:dyDescent="0.2">
      <c r="A443" s="160">
        <v>439</v>
      </c>
      <c r="B443" s="161" t="s">
        <v>895</v>
      </c>
      <c r="C443" s="161" t="s">
        <v>942</v>
      </c>
      <c r="D443" s="161" t="s">
        <v>285</v>
      </c>
      <c r="E443" s="161" t="s">
        <v>388</v>
      </c>
      <c r="F443" s="161" t="s">
        <v>212</v>
      </c>
      <c r="G443" s="161" t="s">
        <v>221</v>
      </c>
      <c r="H443" s="162">
        <v>26.56</v>
      </c>
      <c r="I443" s="163" t="s">
        <v>214</v>
      </c>
      <c r="J443" s="158" t="s">
        <v>36</v>
      </c>
      <c r="K443" s="159"/>
      <c r="L443" s="153">
        <v>191.11</v>
      </c>
      <c r="M443" s="154">
        <f t="shared" si="56"/>
        <v>17.98</v>
      </c>
      <c r="N443" s="155" t="str">
        <f t="shared" si="57"/>
        <v/>
      </c>
      <c r="O443" s="156">
        <f t="shared" si="58"/>
        <v>5075.8815999999997</v>
      </c>
      <c r="P443" s="156" t="e">
        <f t="shared" si="59"/>
        <v>#VALUE!</v>
      </c>
      <c r="Q443" s="156" t="e">
        <f t="shared" si="60"/>
        <v>#VALUE!</v>
      </c>
      <c r="R443" s="157" t="str">
        <f t="shared" si="62"/>
        <v>F</v>
      </c>
      <c r="S443" s="157">
        <f t="shared" si="61"/>
        <v>17.98</v>
      </c>
      <c r="T443" s="157">
        <f t="shared" si="55"/>
        <v>26.56</v>
      </c>
      <c r="U443" s="157">
        <f>IF(M443&lt;&gt;0,IF(M443=SVS,0,IF(M443=SVSg,0,IF(M443=Stundenverrechnungssatz!G5412,0,IF(M443=Stundenverrechnungssatz!I5412,0,IF(M443=Stundenverrechnungssatz!K5412,0,IF(M443=Stundenverrechnungssatz!M5412,0,1)))))))</f>
        <v>0</v>
      </c>
      <c r="V443" s="20"/>
    </row>
    <row r="444" spans="1:22" s="38" customFormat="1" ht="15" customHeight="1" x14ac:dyDescent="0.2">
      <c r="A444" s="160">
        <v>440</v>
      </c>
      <c r="B444" s="161" t="s">
        <v>895</v>
      </c>
      <c r="C444" s="161" t="s">
        <v>942</v>
      </c>
      <c r="D444" s="161" t="s">
        <v>285</v>
      </c>
      <c r="E444" s="161" t="s">
        <v>390</v>
      </c>
      <c r="F444" s="161" t="s">
        <v>212</v>
      </c>
      <c r="G444" s="161" t="s">
        <v>221</v>
      </c>
      <c r="H444" s="162">
        <v>32.53</v>
      </c>
      <c r="I444" s="163" t="s">
        <v>214</v>
      </c>
      <c r="J444" s="158" t="s">
        <v>36</v>
      </c>
      <c r="K444" s="159"/>
      <c r="L444" s="153">
        <v>191.11</v>
      </c>
      <c r="M444" s="154">
        <f t="shared" si="56"/>
        <v>17.98</v>
      </c>
      <c r="N444" s="155" t="str">
        <f t="shared" si="57"/>
        <v/>
      </c>
      <c r="O444" s="156">
        <f t="shared" si="58"/>
        <v>6216.8083000000006</v>
      </c>
      <c r="P444" s="156" t="e">
        <f t="shared" si="59"/>
        <v>#VALUE!</v>
      </c>
      <c r="Q444" s="156" t="e">
        <f t="shared" si="60"/>
        <v>#VALUE!</v>
      </c>
      <c r="R444" s="157" t="str">
        <f t="shared" si="62"/>
        <v>F</v>
      </c>
      <c r="S444" s="157">
        <f t="shared" si="61"/>
        <v>17.98</v>
      </c>
      <c r="T444" s="157">
        <f t="shared" si="55"/>
        <v>32.53</v>
      </c>
      <c r="U444" s="157">
        <f>IF(M444&lt;&gt;0,IF(M444=SVS,0,IF(M444=SVSg,0,IF(M444=Stundenverrechnungssatz!G5413,0,IF(M444=Stundenverrechnungssatz!I5413,0,IF(M444=Stundenverrechnungssatz!K5413,0,IF(M444=Stundenverrechnungssatz!M5413,0,1)))))))</f>
        <v>0</v>
      </c>
      <c r="V444" s="20"/>
    </row>
    <row r="445" spans="1:22" s="38" customFormat="1" ht="15" customHeight="1" x14ac:dyDescent="0.2">
      <c r="A445" s="160">
        <v>441</v>
      </c>
      <c r="B445" s="161" t="s">
        <v>895</v>
      </c>
      <c r="C445" s="161" t="s">
        <v>942</v>
      </c>
      <c r="D445" s="161" t="s">
        <v>285</v>
      </c>
      <c r="E445" s="161" t="s">
        <v>391</v>
      </c>
      <c r="F445" s="161" t="s">
        <v>303</v>
      </c>
      <c r="G445" s="161" t="s">
        <v>428</v>
      </c>
      <c r="H445" s="162">
        <v>17.53</v>
      </c>
      <c r="I445" s="163"/>
      <c r="J445" s="158" t="s">
        <v>36</v>
      </c>
      <c r="K445" s="159"/>
      <c r="L445" s="153">
        <v>191.11</v>
      </c>
      <c r="M445" s="154">
        <f t="shared" si="56"/>
        <v>17.98</v>
      </c>
      <c r="N445" s="155" t="str">
        <f t="shared" si="57"/>
        <v/>
      </c>
      <c r="O445" s="156">
        <f t="shared" si="58"/>
        <v>3350.1583000000005</v>
      </c>
      <c r="P445" s="156" t="e">
        <f t="shared" si="59"/>
        <v>#VALUE!</v>
      </c>
      <c r="Q445" s="156" t="e">
        <f t="shared" si="60"/>
        <v>#VALUE!</v>
      </c>
      <c r="R445" s="157" t="str">
        <f t="shared" si="62"/>
        <v>F</v>
      </c>
      <c r="S445" s="157">
        <f t="shared" si="61"/>
        <v>17.98</v>
      </c>
      <c r="T445" s="157">
        <f t="shared" si="55"/>
        <v>0</v>
      </c>
      <c r="U445" s="157">
        <f>IF(M445&lt;&gt;0,IF(M445=SVS,0,IF(M445=SVSg,0,IF(M445=Stundenverrechnungssatz!G5414,0,IF(M445=Stundenverrechnungssatz!I5414,0,IF(M445=Stundenverrechnungssatz!K5414,0,IF(M445=Stundenverrechnungssatz!M5414,0,1)))))))</f>
        <v>0</v>
      </c>
      <c r="V445" s="20"/>
    </row>
    <row r="446" spans="1:22" s="38" customFormat="1" ht="15" customHeight="1" x14ac:dyDescent="0.2">
      <c r="A446" s="160">
        <v>442</v>
      </c>
      <c r="B446" s="161" t="s">
        <v>895</v>
      </c>
      <c r="C446" s="161" t="s">
        <v>942</v>
      </c>
      <c r="D446" s="161" t="s">
        <v>285</v>
      </c>
      <c r="E446" s="161" t="s">
        <v>394</v>
      </c>
      <c r="F446" s="161" t="s">
        <v>231</v>
      </c>
      <c r="G446" s="161" t="s">
        <v>221</v>
      </c>
      <c r="H446" s="162">
        <v>22.06</v>
      </c>
      <c r="I446" s="163"/>
      <c r="J446" s="158" t="s">
        <v>52</v>
      </c>
      <c r="K446" s="159"/>
      <c r="L446" s="153">
        <v>191.11</v>
      </c>
      <c r="M446" s="154">
        <f t="shared" si="56"/>
        <v>17.98</v>
      </c>
      <c r="N446" s="155" t="str">
        <f t="shared" si="57"/>
        <v/>
      </c>
      <c r="O446" s="156">
        <f t="shared" si="58"/>
        <v>4215.8865999999998</v>
      </c>
      <c r="P446" s="156" t="e">
        <f t="shared" si="59"/>
        <v>#VALUE!</v>
      </c>
      <c r="Q446" s="156" t="e">
        <f t="shared" si="60"/>
        <v>#VALUE!</v>
      </c>
      <c r="R446" s="157" t="str">
        <f t="shared" si="62"/>
        <v>E</v>
      </c>
      <c r="S446" s="157">
        <f t="shared" si="61"/>
        <v>17.98</v>
      </c>
      <c r="T446" s="157">
        <f t="shared" ref="T446:T509" si="63">IF(I446="x",H446,0)</f>
        <v>0</v>
      </c>
      <c r="U446" s="157">
        <f>IF(M446&lt;&gt;0,IF(M446=SVS,0,IF(M446=SVSg,0,IF(M446=Stundenverrechnungssatz!G5415,0,IF(M446=Stundenverrechnungssatz!I5415,0,IF(M446=Stundenverrechnungssatz!K5415,0,IF(M446=Stundenverrechnungssatz!M5415,0,1)))))))</f>
        <v>0</v>
      </c>
      <c r="V446" s="20"/>
    </row>
    <row r="447" spans="1:22" s="38" customFormat="1" ht="15" customHeight="1" x14ac:dyDescent="0.2">
      <c r="A447" s="160">
        <v>443</v>
      </c>
      <c r="B447" s="161" t="s">
        <v>895</v>
      </c>
      <c r="C447" s="161" t="s">
        <v>942</v>
      </c>
      <c r="D447" s="161" t="s">
        <v>285</v>
      </c>
      <c r="E447" s="161" t="s">
        <v>517</v>
      </c>
      <c r="F447" s="161" t="s">
        <v>229</v>
      </c>
      <c r="G447" s="161" t="s">
        <v>351</v>
      </c>
      <c r="H447" s="162">
        <v>61.71</v>
      </c>
      <c r="I447" s="163" t="s">
        <v>214</v>
      </c>
      <c r="J447" s="158" t="s">
        <v>32</v>
      </c>
      <c r="K447" s="159"/>
      <c r="L447" s="153">
        <v>96.05</v>
      </c>
      <c r="M447" s="154">
        <f t="shared" si="56"/>
        <v>17.98</v>
      </c>
      <c r="N447" s="155" t="str">
        <f t="shared" si="57"/>
        <v/>
      </c>
      <c r="O447" s="156">
        <f t="shared" si="58"/>
        <v>5927.2455</v>
      </c>
      <c r="P447" s="156" t="e">
        <f t="shared" si="59"/>
        <v>#VALUE!</v>
      </c>
      <c r="Q447" s="156" t="e">
        <f t="shared" si="60"/>
        <v>#VALUE!</v>
      </c>
      <c r="R447" s="157" t="str">
        <f t="shared" si="62"/>
        <v>B</v>
      </c>
      <c r="S447" s="157">
        <f t="shared" si="61"/>
        <v>17.98</v>
      </c>
      <c r="T447" s="157">
        <f t="shared" si="63"/>
        <v>61.71</v>
      </c>
      <c r="U447" s="157">
        <f>IF(M447&lt;&gt;0,IF(M447=SVS,0,IF(M447=SVSg,0,IF(M447=Stundenverrechnungssatz!G5416,0,IF(M447=Stundenverrechnungssatz!I5416,0,IF(M447=Stundenverrechnungssatz!K5416,0,IF(M447=Stundenverrechnungssatz!M5416,0,1)))))))</f>
        <v>0</v>
      </c>
      <c r="V447" s="20"/>
    </row>
    <row r="448" spans="1:22" s="38" customFormat="1" ht="15" customHeight="1" x14ac:dyDescent="0.2">
      <c r="A448" s="160">
        <v>444</v>
      </c>
      <c r="B448" s="161" t="s">
        <v>895</v>
      </c>
      <c r="C448" s="161" t="s">
        <v>942</v>
      </c>
      <c r="D448" s="161" t="s">
        <v>285</v>
      </c>
      <c r="E448" s="161" t="s">
        <v>550</v>
      </c>
      <c r="F448" s="161" t="s">
        <v>353</v>
      </c>
      <c r="G448" s="161" t="s">
        <v>333</v>
      </c>
      <c r="H448" s="162">
        <v>14.82</v>
      </c>
      <c r="I448" s="163"/>
      <c r="J448" s="158" t="s">
        <v>61</v>
      </c>
      <c r="K448" s="159"/>
      <c r="L448" s="153">
        <v>191.11</v>
      </c>
      <c r="M448" s="154">
        <f t="shared" si="56"/>
        <v>17.98</v>
      </c>
      <c r="N448" s="155" t="str">
        <f t="shared" si="57"/>
        <v/>
      </c>
      <c r="O448" s="156">
        <f t="shared" si="58"/>
        <v>2832.2502000000004</v>
      </c>
      <c r="P448" s="156" t="e">
        <f t="shared" si="59"/>
        <v>#VALUE!</v>
      </c>
      <c r="Q448" s="156" t="e">
        <f t="shared" si="60"/>
        <v>#VALUE!</v>
      </c>
      <c r="R448" s="157" t="str">
        <f t="shared" si="62"/>
        <v>K</v>
      </c>
      <c r="S448" s="157">
        <f t="shared" si="61"/>
        <v>17.98</v>
      </c>
      <c r="T448" s="157">
        <f t="shared" si="63"/>
        <v>0</v>
      </c>
      <c r="U448" s="157">
        <f>IF(M448&lt;&gt;0,IF(M448=SVS,0,IF(M448=SVSg,0,IF(M448=Stundenverrechnungssatz!G5417,0,IF(M448=Stundenverrechnungssatz!I5417,0,IF(M448=Stundenverrechnungssatz!K5417,0,IF(M448=Stundenverrechnungssatz!M5417,0,1)))))))</f>
        <v>0</v>
      </c>
      <c r="V448" s="20"/>
    </row>
    <row r="449" spans="1:22" s="38" customFormat="1" ht="15" customHeight="1" x14ac:dyDescent="0.2">
      <c r="A449" s="160">
        <v>445</v>
      </c>
      <c r="B449" s="161" t="s">
        <v>895</v>
      </c>
      <c r="C449" s="161" t="s">
        <v>942</v>
      </c>
      <c r="D449" s="161" t="s">
        <v>285</v>
      </c>
      <c r="E449" s="161" t="s">
        <v>503</v>
      </c>
      <c r="F449" s="161" t="s">
        <v>950</v>
      </c>
      <c r="G449" s="161" t="s">
        <v>221</v>
      </c>
      <c r="H449" s="162">
        <v>66.41</v>
      </c>
      <c r="I449" s="163"/>
      <c r="J449" s="158" t="s">
        <v>50</v>
      </c>
      <c r="K449" s="159"/>
      <c r="L449" s="153">
        <v>191.11</v>
      </c>
      <c r="M449" s="154">
        <f t="shared" si="56"/>
        <v>17.98</v>
      </c>
      <c r="N449" s="155" t="str">
        <f t="shared" si="57"/>
        <v/>
      </c>
      <c r="O449" s="156">
        <f t="shared" si="58"/>
        <v>12691.615100000001</v>
      </c>
      <c r="P449" s="156" t="e">
        <f t="shared" si="59"/>
        <v>#VALUE!</v>
      </c>
      <c r="Q449" s="156" t="e">
        <f t="shared" si="60"/>
        <v>#VALUE!</v>
      </c>
      <c r="R449" s="157" t="str">
        <f t="shared" si="62"/>
        <v>B</v>
      </c>
      <c r="S449" s="157">
        <f t="shared" si="61"/>
        <v>17.98</v>
      </c>
      <c r="T449" s="157">
        <f t="shared" si="63"/>
        <v>0</v>
      </c>
      <c r="U449" s="157">
        <f>IF(M449&lt;&gt;0,IF(M449=SVS,0,IF(M449=SVSg,0,IF(M449=Stundenverrechnungssatz!G5418,0,IF(M449=Stundenverrechnungssatz!I5418,0,IF(M449=Stundenverrechnungssatz!K5418,0,IF(M449=Stundenverrechnungssatz!M5418,0,1)))))))</f>
        <v>0</v>
      </c>
      <c r="V449" s="20"/>
    </row>
    <row r="450" spans="1:22" s="38" customFormat="1" ht="15" customHeight="1" x14ac:dyDescent="0.2">
      <c r="A450" s="160">
        <v>446</v>
      </c>
      <c r="B450" s="161" t="s">
        <v>895</v>
      </c>
      <c r="C450" s="161" t="s">
        <v>942</v>
      </c>
      <c r="D450" s="161" t="s">
        <v>285</v>
      </c>
      <c r="E450" s="161" t="s">
        <v>921</v>
      </c>
      <c r="F450" s="161" t="s">
        <v>427</v>
      </c>
      <c r="G450" s="161" t="s">
        <v>221</v>
      </c>
      <c r="H450" s="162">
        <v>4.1900000000000004</v>
      </c>
      <c r="I450" s="163"/>
      <c r="J450" s="158" t="s">
        <v>66</v>
      </c>
      <c r="K450" s="159"/>
      <c r="L450" s="153">
        <v>1</v>
      </c>
      <c r="M450" s="154">
        <f t="shared" si="56"/>
        <v>17.98</v>
      </c>
      <c r="N450" s="155" t="str">
        <f t="shared" si="57"/>
        <v/>
      </c>
      <c r="O450" s="156">
        <f t="shared" si="58"/>
        <v>4.1900000000000004</v>
      </c>
      <c r="P450" s="156" t="e">
        <f t="shared" si="59"/>
        <v>#VALUE!</v>
      </c>
      <c r="Q450" s="156" t="e">
        <f t="shared" si="60"/>
        <v>#VALUE!</v>
      </c>
      <c r="R450" s="157" t="str">
        <f t="shared" si="62"/>
        <v>T</v>
      </c>
      <c r="S450" s="157">
        <f t="shared" si="61"/>
        <v>17.98</v>
      </c>
      <c r="T450" s="157">
        <f t="shared" si="63"/>
        <v>0</v>
      </c>
      <c r="U450" s="157">
        <f>IF(M450&lt;&gt;0,IF(M450=SVS,0,IF(M450=SVSg,0,IF(M450=Stundenverrechnungssatz!G5419,0,IF(M450=Stundenverrechnungssatz!I5419,0,IF(M450=Stundenverrechnungssatz!K5419,0,IF(M450=Stundenverrechnungssatz!M5419,0,1)))))))</f>
        <v>0</v>
      </c>
      <c r="V450" s="20"/>
    </row>
    <row r="451" spans="1:22" s="38" customFormat="1" ht="15" customHeight="1" x14ac:dyDescent="0.2">
      <c r="A451" s="160">
        <v>447</v>
      </c>
      <c r="B451" s="161" t="s">
        <v>895</v>
      </c>
      <c r="C451" s="161" t="s">
        <v>942</v>
      </c>
      <c r="D451" s="161" t="s">
        <v>285</v>
      </c>
      <c r="E451" s="161" t="s">
        <v>504</v>
      </c>
      <c r="F451" s="161" t="s">
        <v>951</v>
      </c>
      <c r="G451" s="161" t="s">
        <v>221</v>
      </c>
      <c r="H451" s="162">
        <v>12.06</v>
      </c>
      <c r="I451" s="163"/>
      <c r="J451" s="158" t="s">
        <v>61</v>
      </c>
      <c r="K451" s="159"/>
      <c r="L451" s="153">
        <v>191.11</v>
      </c>
      <c r="M451" s="154">
        <f t="shared" si="56"/>
        <v>17.98</v>
      </c>
      <c r="N451" s="155" t="str">
        <f t="shared" si="57"/>
        <v/>
      </c>
      <c r="O451" s="156">
        <f t="shared" si="58"/>
        <v>2304.7866000000004</v>
      </c>
      <c r="P451" s="156" t="e">
        <f t="shared" si="59"/>
        <v>#VALUE!</v>
      </c>
      <c r="Q451" s="156" t="e">
        <f t="shared" si="60"/>
        <v>#VALUE!</v>
      </c>
      <c r="R451" s="157" t="str">
        <f t="shared" si="62"/>
        <v>K</v>
      </c>
      <c r="S451" s="157">
        <f t="shared" si="61"/>
        <v>17.98</v>
      </c>
      <c r="T451" s="157">
        <f t="shared" si="63"/>
        <v>0</v>
      </c>
      <c r="U451" s="157">
        <f>IF(M451&lt;&gt;0,IF(M451=SVS,0,IF(M451=SVSg,0,IF(M451=Stundenverrechnungssatz!G5420,0,IF(M451=Stundenverrechnungssatz!I5420,0,IF(M451=Stundenverrechnungssatz!K5420,0,IF(M451=Stundenverrechnungssatz!M5420,0,1)))))))</f>
        <v>0</v>
      </c>
      <c r="V451" s="20"/>
    </row>
    <row r="452" spans="1:22" s="38" customFormat="1" ht="15" customHeight="1" x14ac:dyDescent="0.2">
      <c r="A452" s="160">
        <v>448</v>
      </c>
      <c r="B452" s="161" t="s">
        <v>895</v>
      </c>
      <c r="C452" s="161" t="s">
        <v>942</v>
      </c>
      <c r="D452" s="161" t="s">
        <v>285</v>
      </c>
      <c r="E452" s="161" t="s">
        <v>924</v>
      </c>
      <c r="F452" s="161" t="s">
        <v>952</v>
      </c>
      <c r="G452" s="161" t="s">
        <v>221</v>
      </c>
      <c r="H452" s="162">
        <v>15.3</v>
      </c>
      <c r="I452" s="163"/>
      <c r="J452" s="158" t="s">
        <v>51</v>
      </c>
      <c r="K452" s="159"/>
      <c r="L452" s="153">
        <v>191.11</v>
      </c>
      <c r="M452" s="154">
        <f t="shared" si="56"/>
        <v>17.98</v>
      </c>
      <c r="N452" s="155" t="str">
        <f t="shared" si="57"/>
        <v/>
      </c>
      <c r="O452" s="156">
        <f t="shared" si="58"/>
        <v>2923.9830000000002</v>
      </c>
      <c r="P452" s="156" t="e">
        <f t="shared" si="59"/>
        <v>#VALUE!</v>
      </c>
      <c r="Q452" s="156" t="e">
        <f t="shared" si="60"/>
        <v>#VALUE!</v>
      </c>
      <c r="R452" s="157" t="str">
        <f t="shared" si="62"/>
        <v>D</v>
      </c>
      <c r="S452" s="157">
        <f t="shared" si="61"/>
        <v>17.98</v>
      </c>
      <c r="T452" s="157">
        <f t="shared" si="63"/>
        <v>0</v>
      </c>
      <c r="U452" s="157">
        <f>IF(M452&lt;&gt;0,IF(M452=SVS,0,IF(M452=SVSg,0,IF(M452=Stundenverrechnungssatz!G5421,0,IF(M452=Stundenverrechnungssatz!I5421,0,IF(M452=Stundenverrechnungssatz!K5421,0,IF(M452=Stundenverrechnungssatz!M5421,0,1)))))))</f>
        <v>0</v>
      </c>
      <c r="V452" s="20"/>
    </row>
    <row r="453" spans="1:22" s="38" customFormat="1" ht="15" customHeight="1" x14ac:dyDescent="0.2">
      <c r="A453" s="160">
        <v>449</v>
      </c>
      <c r="B453" s="161" t="s">
        <v>895</v>
      </c>
      <c r="C453" s="161" t="s">
        <v>942</v>
      </c>
      <c r="D453" s="161" t="s">
        <v>285</v>
      </c>
      <c r="E453" s="161" t="s">
        <v>406</v>
      </c>
      <c r="F453" s="161" t="s">
        <v>953</v>
      </c>
      <c r="G453" s="161" t="s">
        <v>221</v>
      </c>
      <c r="H453" s="162">
        <v>58.86</v>
      </c>
      <c r="I453" s="163"/>
      <c r="J453" s="158" t="s">
        <v>38</v>
      </c>
      <c r="K453" s="159"/>
      <c r="L453" s="153">
        <v>96.05</v>
      </c>
      <c r="M453" s="154">
        <f t="shared" si="56"/>
        <v>17.98</v>
      </c>
      <c r="N453" s="155" t="str">
        <f t="shared" si="57"/>
        <v/>
      </c>
      <c r="O453" s="156">
        <f t="shared" si="58"/>
        <v>5653.5029999999997</v>
      </c>
      <c r="P453" s="156" t="e">
        <f t="shared" si="59"/>
        <v>#VALUE!</v>
      </c>
      <c r="Q453" s="156" t="e">
        <f t="shared" si="60"/>
        <v>#VALUE!</v>
      </c>
      <c r="R453" s="157" t="str">
        <f t="shared" si="62"/>
        <v>D</v>
      </c>
      <c r="S453" s="157">
        <f t="shared" si="61"/>
        <v>17.98</v>
      </c>
      <c r="T453" s="157">
        <f t="shared" si="63"/>
        <v>0</v>
      </c>
      <c r="U453" s="157">
        <f>IF(M453&lt;&gt;0,IF(M453=SVS,0,IF(M453=SVSg,0,IF(M453=Stundenverrechnungssatz!G5422,0,IF(M453=Stundenverrechnungssatz!I5422,0,IF(M453=Stundenverrechnungssatz!K5422,0,IF(M453=Stundenverrechnungssatz!M5422,0,1)))))))</f>
        <v>0</v>
      </c>
      <c r="V453" s="20"/>
    </row>
    <row r="454" spans="1:22" s="38" customFormat="1" ht="15" customHeight="1" x14ac:dyDescent="0.2">
      <c r="A454" s="160">
        <v>450</v>
      </c>
      <c r="B454" s="161" t="s">
        <v>895</v>
      </c>
      <c r="C454" s="161" t="s">
        <v>942</v>
      </c>
      <c r="D454" s="161" t="s">
        <v>285</v>
      </c>
      <c r="E454" s="161" t="s">
        <v>505</v>
      </c>
      <c r="F454" s="161" t="s">
        <v>421</v>
      </c>
      <c r="G454" s="161" t="s">
        <v>221</v>
      </c>
      <c r="H454" s="162">
        <v>9.74</v>
      </c>
      <c r="I454" s="163"/>
      <c r="J454" s="158" t="s">
        <v>61</v>
      </c>
      <c r="K454" s="159"/>
      <c r="L454" s="153">
        <v>191.11</v>
      </c>
      <c r="M454" s="154">
        <f t="shared" ref="M454:M517" si="64">SVS</f>
        <v>17.98</v>
      </c>
      <c r="N454" s="155" t="str">
        <f t="shared" ref="N454:N517" si="65">IF(VLOOKUP(J454,Vorgaben,4,FALSE)=0,"",VLOOKUP(J454,Vorgaben,4,FALSE))</f>
        <v/>
      </c>
      <c r="O454" s="156">
        <f t="shared" ref="O454:O517" si="66">H454*L454</f>
        <v>1861.4114000000002</v>
      </c>
      <c r="P454" s="156" t="e">
        <f t="shared" ref="P454:P517" si="67">O454/N454</f>
        <v>#VALUE!</v>
      </c>
      <c r="Q454" s="156" t="e">
        <f t="shared" ref="Q454:Q517" si="68">P454*M454</f>
        <v>#VALUE!</v>
      </c>
      <c r="R454" s="157" t="str">
        <f t="shared" si="62"/>
        <v>K</v>
      </c>
      <c r="S454" s="157">
        <f t="shared" ref="S454:S517" si="69">IF(M454=SVS,M454,"")</f>
        <v>17.98</v>
      </c>
      <c r="T454" s="157">
        <f t="shared" si="63"/>
        <v>0</v>
      </c>
      <c r="U454" s="157">
        <f>IF(M454&lt;&gt;0,IF(M454=SVS,0,IF(M454=SVSg,0,IF(M454=Stundenverrechnungssatz!G5423,0,IF(M454=Stundenverrechnungssatz!I5423,0,IF(M454=Stundenverrechnungssatz!K5423,0,IF(M454=Stundenverrechnungssatz!M5423,0,1)))))))</f>
        <v>0</v>
      </c>
      <c r="V454" s="20"/>
    </row>
    <row r="455" spans="1:22" s="38" customFormat="1" ht="15" customHeight="1" x14ac:dyDescent="0.2">
      <c r="A455" s="160">
        <v>451</v>
      </c>
      <c r="B455" s="161" t="s">
        <v>895</v>
      </c>
      <c r="C455" s="161" t="s">
        <v>942</v>
      </c>
      <c r="D455" s="161" t="s">
        <v>285</v>
      </c>
      <c r="E455" s="161" t="s">
        <v>407</v>
      </c>
      <c r="F455" s="161" t="s">
        <v>441</v>
      </c>
      <c r="G455" s="161" t="s">
        <v>221</v>
      </c>
      <c r="H455" s="162">
        <v>9.91</v>
      </c>
      <c r="I455" s="163"/>
      <c r="J455" s="158" t="s">
        <v>69</v>
      </c>
      <c r="K455" s="159"/>
      <c r="L455" s="153">
        <v>191.11</v>
      </c>
      <c r="M455" s="154">
        <f t="shared" si="64"/>
        <v>17.98</v>
      </c>
      <c r="N455" s="155" t="str">
        <f t="shared" si="65"/>
        <v/>
      </c>
      <c r="O455" s="156">
        <f t="shared" si="66"/>
        <v>1893.9001000000001</v>
      </c>
      <c r="P455" s="156" t="e">
        <f t="shared" si="67"/>
        <v>#VALUE!</v>
      </c>
      <c r="Q455" s="156" t="e">
        <f t="shared" si="68"/>
        <v>#VALUE!</v>
      </c>
      <c r="R455" s="157" t="str">
        <f t="shared" si="62"/>
        <v>U</v>
      </c>
      <c r="S455" s="157">
        <f t="shared" si="69"/>
        <v>17.98</v>
      </c>
      <c r="T455" s="157">
        <f t="shared" si="63"/>
        <v>0</v>
      </c>
      <c r="U455" s="157">
        <f>IF(M455&lt;&gt;0,IF(M455=SVS,0,IF(M455=SVSg,0,IF(M455=Stundenverrechnungssatz!G5424,0,IF(M455=Stundenverrechnungssatz!I5424,0,IF(M455=Stundenverrechnungssatz!K5424,0,IF(M455=Stundenverrechnungssatz!M5424,0,1)))))))</f>
        <v>0</v>
      </c>
      <c r="V455" s="20"/>
    </row>
    <row r="456" spans="1:22" s="38" customFormat="1" ht="15" customHeight="1" x14ac:dyDescent="0.2">
      <c r="A456" s="160">
        <v>452</v>
      </c>
      <c r="B456" s="161" t="s">
        <v>895</v>
      </c>
      <c r="C456" s="161" t="s">
        <v>942</v>
      </c>
      <c r="D456" s="161" t="s">
        <v>285</v>
      </c>
      <c r="E456" s="161" t="s">
        <v>954</v>
      </c>
      <c r="F456" s="161" t="s">
        <v>496</v>
      </c>
      <c r="G456" s="161" t="s">
        <v>217</v>
      </c>
      <c r="H456" s="162">
        <v>4.16</v>
      </c>
      <c r="I456" s="163"/>
      <c r="J456" s="158" t="s">
        <v>34</v>
      </c>
      <c r="K456" s="159"/>
      <c r="L456" s="153">
        <v>191.11</v>
      </c>
      <c r="M456" s="154">
        <f t="shared" si="64"/>
        <v>17.98</v>
      </c>
      <c r="N456" s="155" t="str">
        <f t="shared" si="65"/>
        <v/>
      </c>
      <c r="O456" s="156">
        <f t="shared" si="66"/>
        <v>795.01760000000013</v>
      </c>
      <c r="P456" s="156" t="e">
        <f t="shared" si="67"/>
        <v>#VALUE!</v>
      </c>
      <c r="Q456" s="156" t="e">
        <f t="shared" si="68"/>
        <v>#VALUE!</v>
      </c>
      <c r="R456" s="157" t="str">
        <f t="shared" si="62"/>
        <v>C</v>
      </c>
      <c r="S456" s="157">
        <f t="shared" si="69"/>
        <v>17.98</v>
      </c>
      <c r="T456" s="157">
        <f t="shared" si="63"/>
        <v>0</v>
      </c>
      <c r="U456" s="157">
        <f>IF(M456&lt;&gt;0,IF(M456=SVS,0,IF(M456=SVSg,0,IF(M456=Stundenverrechnungssatz!G5425,0,IF(M456=Stundenverrechnungssatz!I5425,0,IF(M456=Stundenverrechnungssatz!K5425,0,IF(M456=Stundenverrechnungssatz!M5425,0,1)))))))</f>
        <v>0</v>
      </c>
      <c r="V456" s="20"/>
    </row>
    <row r="457" spans="1:22" s="38" customFormat="1" ht="15" customHeight="1" x14ac:dyDescent="0.2">
      <c r="A457" s="160">
        <v>453</v>
      </c>
      <c r="B457" s="161" t="s">
        <v>895</v>
      </c>
      <c r="C457" s="161" t="s">
        <v>942</v>
      </c>
      <c r="D457" s="161" t="s">
        <v>285</v>
      </c>
      <c r="E457" s="161" t="s">
        <v>955</v>
      </c>
      <c r="F457" s="161" t="s">
        <v>496</v>
      </c>
      <c r="G457" s="161" t="s">
        <v>217</v>
      </c>
      <c r="H457" s="162">
        <v>4.16</v>
      </c>
      <c r="I457" s="163"/>
      <c r="J457" s="158" t="s">
        <v>34</v>
      </c>
      <c r="K457" s="159"/>
      <c r="L457" s="153">
        <v>191.11</v>
      </c>
      <c r="M457" s="154">
        <f t="shared" si="64"/>
        <v>17.98</v>
      </c>
      <c r="N457" s="155" t="str">
        <f t="shared" si="65"/>
        <v/>
      </c>
      <c r="O457" s="156">
        <f t="shared" si="66"/>
        <v>795.01760000000013</v>
      </c>
      <c r="P457" s="156" t="e">
        <f t="shared" si="67"/>
        <v>#VALUE!</v>
      </c>
      <c r="Q457" s="156" t="e">
        <f t="shared" si="68"/>
        <v>#VALUE!</v>
      </c>
      <c r="R457" s="157" t="str">
        <f t="shared" si="62"/>
        <v>C</v>
      </c>
      <c r="S457" s="157">
        <f t="shared" si="69"/>
        <v>17.98</v>
      </c>
      <c r="T457" s="157">
        <f t="shared" si="63"/>
        <v>0</v>
      </c>
      <c r="U457" s="157">
        <f>IF(M457&lt;&gt;0,IF(M457=SVS,0,IF(M457=SVSg,0,IF(M457=Stundenverrechnungssatz!G5426,0,IF(M457=Stundenverrechnungssatz!I5426,0,IF(M457=Stundenverrechnungssatz!K5426,0,IF(M457=Stundenverrechnungssatz!M5426,0,1)))))))</f>
        <v>0</v>
      </c>
      <c r="V457" s="20"/>
    </row>
    <row r="458" spans="1:22" s="38" customFormat="1" ht="15" customHeight="1" x14ac:dyDescent="0.2">
      <c r="A458" s="160">
        <v>454</v>
      </c>
      <c r="B458" s="161" t="s">
        <v>895</v>
      </c>
      <c r="C458" s="161" t="s">
        <v>942</v>
      </c>
      <c r="D458" s="161" t="s">
        <v>285</v>
      </c>
      <c r="E458" s="161" t="s">
        <v>506</v>
      </c>
      <c r="F458" s="161" t="s">
        <v>271</v>
      </c>
      <c r="G458" s="161" t="s">
        <v>363</v>
      </c>
      <c r="H458" s="162">
        <v>32.200000000000003</v>
      </c>
      <c r="I458" s="163"/>
      <c r="J458" s="158" t="s">
        <v>38</v>
      </c>
      <c r="K458" s="159"/>
      <c r="L458" s="153">
        <v>96.05</v>
      </c>
      <c r="M458" s="154">
        <f t="shared" si="64"/>
        <v>17.98</v>
      </c>
      <c r="N458" s="155" t="str">
        <f t="shared" si="65"/>
        <v/>
      </c>
      <c r="O458" s="156">
        <f t="shared" si="66"/>
        <v>3092.8100000000004</v>
      </c>
      <c r="P458" s="156" t="e">
        <f t="shared" si="67"/>
        <v>#VALUE!</v>
      </c>
      <c r="Q458" s="156" t="e">
        <f t="shared" si="68"/>
        <v>#VALUE!</v>
      </c>
      <c r="R458" s="157" t="str">
        <f t="shared" si="62"/>
        <v>D</v>
      </c>
      <c r="S458" s="157">
        <f t="shared" si="69"/>
        <v>17.98</v>
      </c>
      <c r="T458" s="157">
        <f t="shared" si="63"/>
        <v>0</v>
      </c>
      <c r="U458" s="157">
        <f>IF(M458&lt;&gt;0,IF(M458=SVS,0,IF(M458=SVSg,0,IF(M458=Stundenverrechnungssatz!G5427,0,IF(M458=Stundenverrechnungssatz!I5427,0,IF(M458=Stundenverrechnungssatz!K5427,0,IF(M458=Stundenverrechnungssatz!M5427,0,1)))))))</f>
        <v>0</v>
      </c>
      <c r="V458" s="20"/>
    </row>
    <row r="459" spans="1:22" s="38" customFormat="1" ht="15" customHeight="1" x14ac:dyDescent="0.2">
      <c r="A459" s="160">
        <v>455</v>
      </c>
      <c r="B459" s="161" t="s">
        <v>895</v>
      </c>
      <c r="C459" s="161" t="s">
        <v>942</v>
      </c>
      <c r="D459" s="161" t="s">
        <v>285</v>
      </c>
      <c r="E459" s="161" t="s">
        <v>926</v>
      </c>
      <c r="F459" s="161" t="s">
        <v>223</v>
      </c>
      <c r="G459" s="161" t="s">
        <v>226</v>
      </c>
      <c r="H459" s="162">
        <v>18.75</v>
      </c>
      <c r="I459" s="163"/>
      <c r="J459" s="158" t="s">
        <v>38</v>
      </c>
      <c r="K459" s="159"/>
      <c r="L459" s="153">
        <v>96.05</v>
      </c>
      <c r="M459" s="154">
        <f t="shared" si="64"/>
        <v>17.98</v>
      </c>
      <c r="N459" s="155" t="str">
        <f t="shared" si="65"/>
        <v/>
      </c>
      <c r="O459" s="156">
        <f t="shared" si="66"/>
        <v>1800.9375</v>
      </c>
      <c r="P459" s="156" t="e">
        <f t="shared" si="67"/>
        <v>#VALUE!</v>
      </c>
      <c r="Q459" s="156" t="e">
        <f t="shared" si="68"/>
        <v>#VALUE!</v>
      </c>
      <c r="R459" s="157" t="str">
        <f t="shared" si="62"/>
        <v>D</v>
      </c>
      <c r="S459" s="157">
        <f t="shared" si="69"/>
        <v>17.98</v>
      </c>
      <c r="T459" s="157">
        <f t="shared" si="63"/>
        <v>0</v>
      </c>
      <c r="U459" s="157">
        <f>IF(M459&lt;&gt;0,IF(M459=SVS,0,IF(M459=SVSg,0,IF(M459=Stundenverrechnungssatz!G5428,0,IF(M459=Stundenverrechnungssatz!I5428,0,IF(M459=Stundenverrechnungssatz!K5428,0,IF(M459=Stundenverrechnungssatz!M5428,0,1)))))))</f>
        <v>0</v>
      </c>
      <c r="V459" s="20"/>
    </row>
    <row r="460" spans="1:22" s="38" customFormat="1" ht="15" customHeight="1" x14ac:dyDescent="0.2">
      <c r="A460" s="160">
        <v>456</v>
      </c>
      <c r="B460" s="161" t="s">
        <v>895</v>
      </c>
      <c r="C460" s="161" t="s">
        <v>942</v>
      </c>
      <c r="D460" s="161" t="s">
        <v>285</v>
      </c>
      <c r="E460" s="161" t="s">
        <v>408</v>
      </c>
      <c r="F460" s="161" t="s">
        <v>225</v>
      </c>
      <c r="G460" s="161" t="s">
        <v>226</v>
      </c>
      <c r="H460" s="162">
        <v>18.07</v>
      </c>
      <c r="I460" s="163"/>
      <c r="J460" s="158" t="s">
        <v>51</v>
      </c>
      <c r="K460" s="159"/>
      <c r="L460" s="153">
        <v>191.11</v>
      </c>
      <c r="M460" s="154">
        <f t="shared" si="64"/>
        <v>17.98</v>
      </c>
      <c r="N460" s="155" t="str">
        <f t="shared" si="65"/>
        <v/>
      </c>
      <c r="O460" s="156">
        <f t="shared" si="66"/>
        <v>3453.3577000000005</v>
      </c>
      <c r="P460" s="156" t="e">
        <f t="shared" si="67"/>
        <v>#VALUE!</v>
      </c>
      <c r="Q460" s="156" t="e">
        <f t="shared" si="68"/>
        <v>#VALUE!</v>
      </c>
      <c r="R460" s="157" t="str">
        <f t="shared" si="62"/>
        <v>D</v>
      </c>
      <c r="S460" s="157">
        <f t="shared" si="69"/>
        <v>17.98</v>
      </c>
      <c r="T460" s="157">
        <f t="shared" si="63"/>
        <v>0</v>
      </c>
      <c r="U460" s="157">
        <f>IF(M460&lt;&gt;0,IF(M460=SVS,0,IF(M460=SVSg,0,IF(M460=Stundenverrechnungssatz!G5429,0,IF(M460=Stundenverrechnungssatz!I5429,0,IF(M460=Stundenverrechnungssatz!K5429,0,IF(M460=Stundenverrechnungssatz!M5429,0,1)))))))</f>
        <v>0</v>
      </c>
      <c r="V460" s="20"/>
    </row>
    <row r="461" spans="1:22" s="38" customFormat="1" ht="15" customHeight="1" x14ac:dyDescent="0.2">
      <c r="A461" s="160">
        <v>457</v>
      </c>
      <c r="B461" s="161" t="s">
        <v>895</v>
      </c>
      <c r="C461" s="161" t="s">
        <v>942</v>
      </c>
      <c r="D461" s="161" t="s">
        <v>285</v>
      </c>
      <c r="E461" s="161" t="s">
        <v>410</v>
      </c>
      <c r="F461" s="161" t="s">
        <v>346</v>
      </c>
      <c r="G461" s="161" t="s">
        <v>221</v>
      </c>
      <c r="H461" s="162">
        <v>6.2</v>
      </c>
      <c r="I461" s="163"/>
      <c r="J461" s="158" t="s">
        <v>66</v>
      </c>
      <c r="K461" s="159"/>
      <c r="L461" s="153">
        <v>1</v>
      </c>
      <c r="M461" s="154">
        <f t="shared" si="64"/>
        <v>17.98</v>
      </c>
      <c r="N461" s="155" t="str">
        <f t="shared" si="65"/>
        <v/>
      </c>
      <c r="O461" s="156">
        <f t="shared" si="66"/>
        <v>6.2</v>
      </c>
      <c r="P461" s="156" t="e">
        <f t="shared" si="67"/>
        <v>#VALUE!</v>
      </c>
      <c r="Q461" s="156" t="e">
        <f t="shared" si="68"/>
        <v>#VALUE!</v>
      </c>
      <c r="R461" s="157" t="str">
        <f t="shared" si="62"/>
        <v>T</v>
      </c>
      <c r="S461" s="157">
        <f t="shared" si="69"/>
        <v>17.98</v>
      </c>
      <c r="T461" s="157">
        <f t="shared" si="63"/>
        <v>0</v>
      </c>
      <c r="U461" s="157">
        <f>IF(M461&lt;&gt;0,IF(M461=SVS,0,IF(M461=SVSg,0,IF(M461=Stundenverrechnungssatz!G5430,0,IF(M461=Stundenverrechnungssatz!I5430,0,IF(M461=Stundenverrechnungssatz!K5430,0,IF(M461=Stundenverrechnungssatz!M5430,0,1)))))))</f>
        <v>0</v>
      </c>
      <c r="V461" s="20"/>
    </row>
    <row r="462" spans="1:22" s="38" customFormat="1" ht="15" customHeight="1" x14ac:dyDescent="0.2">
      <c r="A462" s="160">
        <v>458</v>
      </c>
      <c r="B462" s="161" t="s">
        <v>895</v>
      </c>
      <c r="C462" s="161" t="s">
        <v>942</v>
      </c>
      <c r="D462" s="161" t="s">
        <v>285</v>
      </c>
      <c r="E462" s="161" t="s">
        <v>518</v>
      </c>
      <c r="F462" s="161" t="s">
        <v>229</v>
      </c>
      <c r="G462" s="161" t="s">
        <v>351</v>
      </c>
      <c r="H462" s="162">
        <v>61.71</v>
      </c>
      <c r="I462" s="163"/>
      <c r="J462" s="158" t="s">
        <v>32</v>
      </c>
      <c r="K462" s="159"/>
      <c r="L462" s="153">
        <v>96.05</v>
      </c>
      <c r="M462" s="154">
        <f t="shared" si="64"/>
        <v>17.98</v>
      </c>
      <c r="N462" s="155" t="str">
        <f t="shared" si="65"/>
        <v/>
      </c>
      <c r="O462" s="156">
        <f t="shared" si="66"/>
        <v>5927.2455</v>
      </c>
      <c r="P462" s="156" t="e">
        <f t="shared" si="67"/>
        <v>#VALUE!</v>
      </c>
      <c r="Q462" s="156" t="e">
        <f t="shared" si="68"/>
        <v>#VALUE!</v>
      </c>
      <c r="R462" s="157" t="str">
        <f t="shared" si="62"/>
        <v>B</v>
      </c>
      <c r="S462" s="157">
        <f t="shared" si="69"/>
        <v>17.98</v>
      </c>
      <c r="T462" s="157">
        <f t="shared" si="63"/>
        <v>0</v>
      </c>
      <c r="U462" s="157">
        <f>IF(M462&lt;&gt;0,IF(M462=SVS,0,IF(M462=SVSg,0,IF(M462=Stundenverrechnungssatz!G5431,0,IF(M462=Stundenverrechnungssatz!I5431,0,IF(M462=Stundenverrechnungssatz!K5431,0,IF(M462=Stundenverrechnungssatz!M5431,0,1)))))))</f>
        <v>0</v>
      </c>
      <c r="V462" s="20"/>
    </row>
    <row r="463" spans="1:22" s="38" customFormat="1" ht="15" customHeight="1" x14ac:dyDescent="0.2">
      <c r="A463" s="160">
        <v>459</v>
      </c>
      <c r="B463" s="161" t="s">
        <v>895</v>
      </c>
      <c r="C463" s="161" t="s">
        <v>942</v>
      </c>
      <c r="D463" s="161" t="s">
        <v>285</v>
      </c>
      <c r="E463" s="161" t="s">
        <v>411</v>
      </c>
      <c r="F463" s="161" t="s">
        <v>263</v>
      </c>
      <c r="G463" s="161" t="s">
        <v>221</v>
      </c>
      <c r="H463" s="162">
        <v>6.36</v>
      </c>
      <c r="I463" s="163"/>
      <c r="J463" s="158" t="s">
        <v>66</v>
      </c>
      <c r="K463" s="159"/>
      <c r="L463" s="153">
        <v>1</v>
      </c>
      <c r="M463" s="154">
        <f t="shared" si="64"/>
        <v>17.98</v>
      </c>
      <c r="N463" s="155" t="str">
        <f t="shared" si="65"/>
        <v/>
      </c>
      <c r="O463" s="156">
        <f t="shared" si="66"/>
        <v>6.36</v>
      </c>
      <c r="P463" s="156" t="e">
        <f t="shared" si="67"/>
        <v>#VALUE!</v>
      </c>
      <c r="Q463" s="156" t="e">
        <f t="shared" si="68"/>
        <v>#VALUE!</v>
      </c>
      <c r="R463" s="157" t="str">
        <f t="shared" si="62"/>
        <v>T</v>
      </c>
      <c r="S463" s="157">
        <f t="shared" si="69"/>
        <v>17.98</v>
      </c>
      <c r="T463" s="157">
        <f t="shared" si="63"/>
        <v>0</v>
      </c>
      <c r="U463" s="157">
        <f>IF(M463&lt;&gt;0,IF(M463=SVS,0,IF(M463=SVSg,0,IF(M463=Stundenverrechnungssatz!G5432,0,IF(M463=Stundenverrechnungssatz!I5432,0,IF(M463=Stundenverrechnungssatz!K5432,0,IF(M463=Stundenverrechnungssatz!M5432,0,1)))))))</f>
        <v>0</v>
      </c>
      <c r="V463" s="20"/>
    </row>
    <row r="464" spans="1:22" s="38" customFormat="1" ht="15" customHeight="1" x14ac:dyDescent="0.2">
      <c r="A464" s="160">
        <v>460</v>
      </c>
      <c r="B464" s="161" t="s">
        <v>895</v>
      </c>
      <c r="C464" s="161" t="s">
        <v>942</v>
      </c>
      <c r="D464" s="161" t="s">
        <v>285</v>
      </c>
      <c r="E464" s="161" t="s">
        <v>507</v>
      </c>
      <c r="F464" s="161" t="s">
        <v>290</v>
      </c>
      <c r="G464" s="161" t="s">
        <v>221</v>
      </c>
      <c r="H464" s="162">
        <v>8.81</v>
      </c>
      <c r="I464" s="163"/>
      <c r="J464" s="158" t="s">
        <v>61</v>
      </c>
      <c r="K464" s="159"/>
      <c r="L464" s="153">
        <v>191.11</v>
      </c>
      <c r="M464" s="154">
        <f t="shared" si="64"/>
        <v>17.98</v>
      </c>
      <c r="N464" s="155" t="str">
        <f t="shared" si="65"/>
        <v/>
      </c>
      <c r="O464" s="156">
        <f t="shared" si="66"/>
        <v>1683.6791000000003</v>
      </c>
      <c r="P464" s="156" t="e">
        <f t="shared" si="67"/>
        <v>#VALUE!</v>
      </c>
      <c r="Q464" s="156" t="e">
        <f t="shared" si="68"/>
        <v>#VALUE!</v>
      </c>
      <c r="R464" s="157" t="str">
        <f t="shared" ref="R464:R527" si="70">LEFT(J464,1)</f>
        <v>K</v>
      </c>
      <c r="S464" s="157">
        <f t="shared" si="69"/>
        <v>17.98</v>
      </c>
      <c r="T464" s="157">
        <f t="shared" si="63"/>
        <v>0</v>
      </c>
      <c r="U464" s="157">
        <f>IF(M464&lt;&gt;0,IF(M464=SVS,0,IF(M464=SVSg,0,IF(M464=Stundenverrechnungssatz!G5433,0,IF(M464=Stundenverrechnungssatz!I5433,0,IF(M464=Stundenverrechnungssatz!K5433,0,IF(M464=Stundenverrechnungssatz!M5433,0,1)))))))</f>
        <v>0</v>
      </c>
      <c r="V464" s="20"/>
    </row>
    <row r="465" spans="1:22" s="38" customFormat="1" ht="15" customHeight="1" x14ac:dyDescent="0.2">
      <c r="A465" s="160">
        <v>461</v>
      </c>
      <c r="B465" s="161" t="s">
        <v>895</v>
      </c>
      <c r="C465" s="161" t="s">
        <v>942</v>
      </c>
      <c r="D465" s="161" t="s">
        <v>285</v>
      </c>
      <c r="E465" s="161" t="s">
        <v>508</v>
      </c>
      <c r="F465" s="161" t="s">
        <v>239</v>
      </c>
      <c r="G465" s="161" t="s">
        <v>217</v>
      </c>
      <c r="H465" s="162">
        <v>5.51</v>
      </c>
      <c r="I465" s="163"/>
      <c r="J465" s="158" t="s">
        <v>34</v>
      </c>
      <c r="K465" s="159"/>
      <c r="L465" s="153">
        <v>191.11</v>
      </c>
      <c r="M465" s="154">
        <f t="shared" si="64"/>
        <v>17.98</v>
      </c>
      <c r="N465" s="155" t="str">
        <f t="shared" si="65"/>
        <v/>
      </c>
      <c r="O465" s="156">
        <f t="shared" si="66"/>
        <v>1053.0161000000001</v>
      </c>
      <c r="P465" s="156" t="e">
        <f t="shared" si="67"/>
        <v>#VALUE!</v>
      </c>
      <c r="Q465" s="156" t="e">
        <f t="shared" si="68"/>
        <v>#VALUE!</v>
      </c>
      <c r="R465" s="157" t="str">
        <f t="shared" si="70"/>
        <v>C</v>
      </c>
      <c r="S465" s="157">
        <f t="shared" si="69"/>
        <v>17.98</v>
      </c>
      <c r="T465" s="157">
        <f t="shared" si="63"/>
        <v>0</v>
      </c>
      <c r="U465" s="157">
        <f>IF(M465&lt;&gt;0,IF(M465=SVS,0,IF(M465=SVSg,0,IF(M465=Stundenverrechnungssatz!G5434,0,IF(M465=Stundenverrechnungssatz!I5434,0,IF(M465=Stundenverrechnungssatz!K5434,0,IF(M465=Stundenverrechnungssatz!M5434,0,1)))))))</f>
        <v>0</v>
      </c>
      <c r="V465" s="20"/>
    </row>
    <row r="466" spans="1:22" s="38" customFormat="1" ht="15" customHeight="1" x14ac:dyDescent="0.2">
      <c r="A466" s="160">
        <v>462</v>
      </c>
      <c r="B466" s="161" t="s">
        <v>895</v>
      </c>
      <c r="C466" s="161" t="s">
        <v>942</v>
      </c>
      <c r="D466" s="161" t="s">
        <v>285</v>
      </c>
      <c r="E466" s="161" t="s">
        <v>956</v>
      </c>
      <c r="F466" s="161" t="s">
        <v>258</v>
      </c>
      <c r="G466" s="161" t="s">
        <v>217</v>
      </c>
      <c r="H466" s="162">
        <v>10.53</v>
      </c>
      <c r="I466" s="163"/>
      <c r="J466" s="158" t="s">
        <v>34</v>
      </c>
      <c r="K466" s="159"/>
      <c r="L466" s="153">
        <v>191.11</v>
      </c>
      <c r="M466" s="154">
        <f t="shared" si="64"/>
        <v>17.98</v>
      </c>
      <c r="N466" s="155" t="str">
        <f t="shared" si="65"/>
        <v/>
      </c>
      <c r="O466" s="156">
        <f t="shared" si="66"/>
        <v>2012.3883000000001</v>
      </c>
      <c r="P466" s="156" t="e">
        <f t="shared" si="67"/>
        <v>#VALUE!</v>
      </c>
      <c r="Q466" s="156" t="e">
        <f t="shared" si="68"/>
        <v>#VALUE!</v>
      </c>
      <c r="R466" s="157" t="str">
        <f t="shared" si="70"/>
        <v>C</v>
      </c>
      <c r="S466" s="157">
        <f t="shared" si="69"/>
        <v>17.98</v>
      </c>
      <c r="T466" s="157">
        <f t="shared" si="63"/>
        <v>0</v>
      </c>
      <c r="U466" s="157">
        <f>IF(M466&lt;&gt;0,IF(M466=SVS,0,IF(M466=SVSg,0,IF(M466=Stundenverrechnungssatz!G5435,0,IF(M466=Stundenverrechnungssatz!I5435,0,IF(M466=Stundenverrechnungssatz!K5435,0,IF(M466=Stundenverrechnungssatz!M5435,0,1)))))))</f>
        <v>0</v>
      </c>
      <c r="V466" s="20"/>
    </row>
    <row r="467" spans="1:22" s="38" customFormat="1" ht="15" customHeight="1" x14ac:dyDescent="0.2">
      <c r="A467" s="160">
        <v>463</v>
      </c>
      <c r="B467" s="161" t="s">
        <v>895</v>
      </c>
      <c r="C467" s="161" t="s">
        <v>942</v>
      </c>
      <c r="D467" s="161" t="s">
        <v>285</v>
      </c>
      <c r="E467" s="161" t="s">
        <v>509</v>
      </c>
      <c r="F467" s="161" t="s">
        <v>239</v>
      </c>
      <c r="G467" s="161" t="s">
        <v>217</v>
      </c>
      <c r="H467" s="162">
        <v>5.31</v>
      </c>
      <c r="I467" s="163"/>
      <c r="J467" s="158" t="s">
        <v>34</v>
      </c>
      <c r="K467" s="159"/>
      <c r="L467" s="153">
        <v>191.11</v>
      </c>
      <c r="M467" s="154">
        <f t="shared" si="64"/>
        <v>17.98</v>
      </c>
      <c r="N467" s="155" t="str">
        <f t="shared" si="65"/>
        <v/>
      </c>
      <c r="O467" s="156">
        <f t="shared" si="66"/>
        <v>1014.7941</v>
      </c>
      <c r="P467" s="156" t="e">
        <f t="shared" si="67"/>
        <v>#VALUE!</v>
      </c>
      <c r="Q467" s="156" t="e">
        <f t="shared" si="68"/>
        <v>#VALUE!</v>
      </c>
      <c r="R467" s="157" t="str">
        <f t="shared" si="70"/>
        <v>C</v>
      </c>
      <c r="S467" s="157">
        <f t="shared" si="69"/>
        <v>17.98</v>
      </c>
      <c r="T467" s="157">
        <f t="shared" si="63"/>
        <v>0</v>
      </c>
      <c r="U467" s="157">
        <f>IF(M467&lt;&gt;0,IF(M467=SVS,0,IF(M467=SVSg,0,IF(M467=Stundenverrechnungssatz!G5436,0,IF(M467=Stundenverrechnungssatz!I5436,0,IF(M467=Stundenverrechnungssatz!K5436,0,IF(M467=Stundenverrechnungssatz!M5436,0,1)))))))</f>
        <v>0</v>
      </c>
      <c r="V467" s="20"/>
    </row>
    <row r="468" spans="1:22" s="38" customFormat="1" ht="15" customHeight="1" x14ac:dyDescent="0.2">
      <c r="A468" s="160">
        <v>464</v>
      </c>
      <c r="B468" s="161" t="s">
        <v>895</v>
      </c>
      <c r="C468" s="161" t="s">
        <v>942</v>
      </c>
      <c r="D468" s="161" t="s">
        <v>285</v>
      </c>
      <c r="E468" s="161" t="s">
        <v>957</v>
      </c>
      <c r="F468" s="161" t="s">
        <v>218</v>
      </c>
      <c r="G468" s="161" t="s">
        <v>217</v>
      </c>
      <c r="H468" s="162">
        <v>15.99</v>
      </c>
      <c r="I468" s="163"/>
      <c r="J468" s="158" t="s">
        <v>34</v>
      </c>
      <c r="K468" s="159"/>
      <c r="L468" s="153">
        <v>191.11</v>
      </c>
      <c r="M468" s="154">
        <f t="shared" si="64"/>
        <v>17.98</v>
      </c>
      <c r="N468" s="155" t="str">
        <f t="shared" si="65"/>
        <v/>
      </c>
      <c r="O468" s="156">
        <f t="shared" si="66"/>
        <v>3055.8489000000004</v>
      </c>
      <c r="P468" s="156" t="e">
        <f t="shared" si="67"/>
        <v>#VALUE!</v>
      </c>
      <c r="Q468" s="156" t="e">
        <f t="shared" si="68"/>
        <v>#VALUE!</v>
      </c>
      <c r="R468" s="157" t="str">
        <f t="shared" si="70"/>
        <v>C</v>
      </c>
      <c r="S468" s="157">
        <f t="shared" si="69"/>
        <v>17.98</v>
      </c>
      <c r="T468" s="157">
        <f t="shared" si="63"/>
        <v>0</v>
      </c>
      <c r="U468" s="157">
        <f>IF(M468&lt;&gt;0,IF(M468=SVS,0,IF(M468=SVSg,0,IF(M468=Stundenverrechnungssatz!G5437,0,IF(M468=Stundenverrechnungssatz!I5437,0,IF(M468=Stundenverrechnungssatz!K5437,0,IF(M468=Stundenverrechnungssatz!M5437,0,1)))))))</f>
        <v>0</v>
      </c>
      <c r="V468" s="20"/>
    </row>
    <row r="469" spans="1:22" s="38" customFormat="1" ht="15" customHeight="1" x14ac:dyDescent="0.2">
      <c r="A469" s="160">
        <v>465</v>
      </c>
      <c r="B469" s="161" t="s">
        <v>895</v>
      </c>
      <c r="C469" s="161" t="s">
        <v>942</v>
      </c>
      <c r="D469" s="161" t="s">
        <v>285</v>
      </c>
      <c r="E469" s="161" t="s">
        <v>412</v>
      </c>
      <c r="F469" s="161" t="s">
        <v>244</v>
      </c>
      <c r="G469" s="161" t="s">
        <v>333</v>
      </c>
      <c r="H469" s="162">
        <v>6.47</v>
      </c>
      <c r="I469" s="163"/>
      <c r="J469" s="158" t="s">
        <v>34</v>
      </c>
      <c r="K469" s="159"/>
      <c r="L469" s="153">
        <v>191.11</v>
      </c>
      <c r="M469" s="154">
        <f t="shared" si="64"/>
        <v>17.98</v>
      </c>
      <c r="N469" s="155" t="str">
        <f t="shared" si="65"/>
        <v/>
      </c>
      <c r="O469" s="156">
        <f t="shared" si="66"/>
        <v>1236.4817</v>
      </c>
      <c r="P469" s="156" t="e">
        <f t="shared" si="67"/>
        <v>#VALUE!</v>
      </c>
      <c r="Q469" s="156" t="e">
        <f t="shared" si="68"/>
        <v>#VALUE!</v>
      </c>
      <c r="R469" s="157" t="str">
        <f t="shared" si="70"/>
        <v>C</v>
      </c>
      <c r="S469" s="157">
        <f t="shared" si="69"/>
        <v>17.98</v>
      </c>
      <c r="T469" s="157">
        <f t="shared" si="63"/>
        <v>0</v>
      </c>
      <c r="U469" s="157">
        <f>IF(M469&lt;&gt;0,IF(M469=SVS,0,IF(M469=SVSg,0,IF(M469=Stundenverrechnungssatz!G5438,0,IF(M469=Stundenverrechnungssatz!I5438,0,IF(M469=Stundenverrechnungssatz!K5438,0,IF(M469=Stundenverrechnungssatz!M5438,0,1)))))))</f>
        <v>0</v>
      </c>
      <c r="V469" s="20"/>
    </row>
    <row r="470" spans="1:22" s="38" customFormat="1" ht="15" customHeight="1" x14ac:dyDescent="0.2">
      <c r="A470" s="160">
        <v>466</v>
      </c>
      <c r="B470" s="161" t="s">
        <v>895</v>
      </c>
      <c r="C470" s="161" t="s">
        <v>942</v>
      </c>
      <c r="D470" s="161" t="s">
        <v>285</v>
      </c>
      <c r="E470" s="161" t="s">
        <v>413</v>
      </c>
      <c r="F470" s="161" t="s">
        <v>264</v>
      </c>
      <c r="G470" s="161" t="s">
        <v>380</v>
      </c>
      <c r="H470" s="162">
        <v>10.199999999999999</v>
      </c>
      <c r="I470" s="163"/>
      <c r="J470" s="158" t="s">
        <v>119</v>
      </c>
      <c r="K470" s="159"/>
      <c r="L470" s="153">
        <v>0</v>
      </c>
      <c r="M470" s="154">
        <f t="shared" si="64"/>
        <v>17.98</v>
      </c>
      <c r="N470" s="155">
        <f t="shared" si="65"/>
        <v>1.0000000000000001E-5</v>
      </c>
      <c r="O470" s="156">
        <f t="shared" si="66"/>
        <v>0</v>
      </c>
      <c r="P470" s="156">
        <f t="shared" si="67"/>
        <v>0</v>
      </c>
      <c r="Q470" s="156">
        <f t="shared" si="68"/>
        <v>0</v>
      </c>
      <c r="R470" s="157" t="str">
        <f t="shared" si="70"/>
        <v>n</v>
      </c>
      <c r="S470" s="157">
        <f t="shared" si="69"/>
        <v>17.98</v>
      </c>
      <c r="T470" s="157">
        <f t="shared" si="63"/>
        <v>0</v>
      </c>
      <c r="U470" s="157">
        <f>IF(M470&lt;&gt;0,IF(M470=SVS,0,IF(M470=SVSg,0,IF(M470=Stundenverrechnungssatz!G5439,0,IF(M470=Stundenverrechnungssatz!I5439,0,IF(M470=Stundenverrechnungssatz!K5439,0,IF(M470=Stundenverrechnungssatz!M5439,0,1)))))))</f>
        <v>0</v>
      </c>
      <c r="V470" s="20"/>
    </row>
    <row r="471" spans="1:22" s="38" customFormat="1" ht="15" customHeight="1" x14ac:dyDescent="0.2">
      <c r="A471" s="160">
        <v>467</v>
      </c>
      <c r="B471" s="161" t="s">
        <v>895</v>
      </c>
      <c r="C471" s="161" t="s">
        <v>942</v>
      </c>
      <c r="D471" s="161" t="s">
        <v>285</v>
      </c>
      <c r="E471" s="161" t="s">
        <v>414</v>
      </c>
      <c r="F471" s="161" t="s">
        <v>340</v>
      </c>
      <c r="G471" s="161" t="s">
        <v>380</v>
      </c>
      <c r="H471" s="162">
        <v>12.74</v>
      </c>
      <c r="I471" s="163"/>
      <c r="J471" s="158" t="s">
        <v>119</v>
      </c>
      <c r="K471" s="159"/>
      <c r="L471" s="153">
        <v>0</v>
      </c>
      <c r="M471" s="154">
        <f t="shared" si="64"/>
        <v>17.98</v>
      </c>
      <c r="N471" s="155">
        <f t="shared" si="65"/>
        <v>1.0000000000000001E-5</v>
      </c>
      <c r="O471" s="156">
        <f t="shared" si="66"/>
        <v>0</v>
      </c>
      <c r="P471" s="156">
        <f t="shared" si="67"/>
        <v>0</v>
      </c>
      <c r="Q471" s="156">
        <f t="shared" si="68"/>
        <v>0</v>
      </c>
      <c r="R471" s="157" t="str">
        <f t="shared" si="70"/>
        <v>n</v>
      </c>
      <c r="S471" s="157">
        <f t="shared" si="69"/>
        <v>17.98</v>
      </c>
      <c r="T471" s="157">
        <f t="shared" si="63"/>
        <v>0</v>
      </c>
      <c r="U471" s="157">
        <f>IF(M471&lt;&gt;0,IF(M471=SVS,0,IF(M471=SVSg,0,IF(M471=Stundenverrechnungssatz!G5440,0,IF(M471=Stundenverrechnungssatz!I5440,0,IF(M471=Stundenverrechnungssatz!K5440,0,IF(M471=Stundenverrechnungssatz!M5440,0,1)))))))</f>
        <v>0</v>
      </c>
      <c r="V471" s="20"/>
    </row>
    <row r="472" spans="1:22" s="38" customFormat="1" ht="15" customHeight="1" x14ac:dyDescent="0.2">
      <c r="A472" s="160">
        <v>468</v>
      </c>
      <c r="B472" s="161" t="s">
        <v>895</v>
      </c>
      <c r="C472" s="161" t="s">
        <v>942</v>
      </c>
      <c r="D472" s="161" t="s">
        <v>285</v>
      </c>
      <c r="E472" s="161" t="s">
        <v>415</v>
      </c>
      <c r="F472" s="161" t="s">
        <v>340</v>
      </c>
      <c r="G472" s="161" t="s">
        <v>267</v>
      </c>
      <c r="H472" s="162">
        <v>11.04</v>
      </c>
      <c r="I472" s="163"/>
      <c r="J472" s="158" t="s">
        <v>119</v>
      </c>
      <c r="K472" s="159"/>
      <c r="L472" s="153">
        <v>0</v>
      </c>
      <c r="M472" s="154">
        <f t="shared" si="64"/>
        <v>17.98</v>
      </c>
      <c r="N472" s="155">
        <f t="shared" si="65"/>
        <v>1.0000000000000001E-5</v>
      </c>
      <c r="O472" s="156">
        <f t="shared" si="66"/>
        <v>0</v>
      </c>
      <c r="P472" s="156">
        <f t="shared" si="67"/>
        <v>0</v>
      </c>
      <c r="Q472" s="156">
        <f t="shared" si="68"/>
        <v>0</v>
      </c>
      <c r="R472" s="157" t="str">
        <f t="shared" si="70"/>
        <v>n</v>
      </c>
      <c r="S472" s="157">
        <f t="shared" si="69"/>
        <v>17.98</v>
      </c>
      <c r="T472" s="157">
        <f t="shared" si="63"/>
        <v>0</v>
      </c>
      <c r="U472" s="157">
        <f>IF(M472&lt;&gt;0,IF(M472=SVS,0,IF(M472=SVSg,0,IF(M472=Stundenverrechnungssatz!G5441,0,IF(M472=Stundenverrechnungssatz!I5441,0,IF(M472=Stundenverrechnungssatz!K5441,0,IF(M472=Stundenverrechnungssatz!M5441,0,1)))))))</f>
        <v>0</v>
      </c>
      <c r="V472" s="20"/>
    </row>
    <row r="473" spans="1:22" s="38" customFormat="1" ht="15" customHeight="1" x14ac:dyDescent="0.2">
      <c r="A473" s="160">
        <v>469</v>
      </c>
      <c r="B473" s="161" t="s">
        <v>895</v>
      </c>
      <c r="C473" s="161" t="s">
        <v>942</v>
      </c>
      <c r="D473" s="161" t="s">
        <v>285</v>
      </c>
      <c r="E473" s="161" t="s">
        <v>416</v>
      </c>
      <c r="F473" s="161" t="s">
        <v>340</v>
      </c>
      <c r="G473" s="161" t="s">
        <v>267</v>
      </c>
      <c r="H473" s="162">
        <v>40.950000000000003</v>
      </c>
      <c r="I473" s="163"/>
      <c r="J473" s="158" t="s">
        <v>119</v>
      </c>
      <c r="K473" s="159"/>
      <c r="L473" s="153">
        <v>0</v>
      </c>
      <c r="M473" s="154">
        <f t="shared" si="64"/>
        <v>17.98</v>
      </c>
      <c r="N473" s="155">
        <f t="shared" si="65"/>
        <v>1.0000000000000001E-5</v>
      </c>
      <c r="O473" s="156">
        <f t="shared" si="66"/>
        <v>0</v>
      </c>
      <c r="P473" s="156">
        <f t="shared" si="67"/>
        <v>0</v>
      </c>
      <c r="Q473" s="156">
        <f t="shared" si="68"/>
        <v>0</v>
      </c>
      <c r="R473" s="157" t="str">
        <f t="shared" si="70"/>
        <v>n</v>
      </c>
      <c r="S473" s="157">
        <f t="shared" si="69"/>
        <v>17.98</v>
      </c>
      <c r="T473" s="157">
        <f t="shared" si="63"/>
        <v>0</v>
      </c>
      <c r="U473" s="157">
        <f>IF(M473&lt;&gt;0,IF(M473=SVS,0,IF(M473=SVSg,0,IF(M473=Stundenverrechnungssatz!G5442,0,IF(M473=Stundenverrechnungssatz!I5442,0,IF(M473=Stundenverrechnungssatz!K5442,0,IF(M473=Stundenverrechnungssatz!M5442,0,1)))))))</f>
        <v>0</v>
      </c>
      <c r="V473" s="20"/>
    </row>
    <row r="474" spans="1:22" s="38" customFormat="1" ht="15" customHeight="1" x14ac:dyDescent="0.2">
      <c r="A474" s="160">
        <v>470</v>
      </c>
      <c r="B474" s="161" t="s">
        <v>895</v>
      </c>
      <c r="C474" s="161" t="s">
        <v>942</v>
      </c>
      <c r="D474" s="161" t="s">
        <v>285</v>
      </c>
      <c r="E474" s="161" t="s">
        <v>519</v>
      </c>
      <c r="F474" s="161" t="s">
        <v>229</v>
      </c>
      <c r="G474" s="161" t="s">
        <v>351</v>
      </c>
      <c r="H474" s="162">
        <v>61.71</v>
      </c>
      <c r="I474" s="163" t="s">
        <v>214</v>
      </c>
      <c r="J474" s="158" t="s">
        <v>32</v>
      </c>
      <c r="K474" s="159"/>
      <c r="L474" s="153">
        <v>96.05</v>
      </c>
      <c r="M474" s="154">
        <f t="shared" si="64"/>
        <v>17.98</v>
      </c>
      <c r="N474" s="155" t="str">
        <f t="shared" si="65"/>
        <v/>
      </c>
      <c r="O474" s="156">
        <f t="shared" si="66"/>
        <v>5927.2455</v>
      </c>
      <c r="P474" s="156" t="e">
        <f t="shared" si="67"/>
        <v>#VALUE!</v>
      </c>
      <c r="Q474" s="156" t="e">
        <f t="shared" si="68"/>
        <v>#VALUE!</v>
      </c>
      <c r="R474" s="157" t="str">
        <f t="shared" si="70"/>
        <v>B</v>
      </c>
      <c r="S474" s="157">
        <f t="shared" si="69"/>
        <v>17.98</v>
      </c>
      <c r="T474" s="157">
        <f t="shared" si="63"/>
        <v>61.71</v>
      </c>
      <c r="U474" s="157">
        <f>IF(M474&lt;&gt;0,IF(M474=SVS,0,IF(M474=SVSg,0,IF(M474=Stundenverrechnungssatz!G5443,0,IF(M474=Stundenverrechnungssatz!I5443,0,IF(M474=Stundenverrechnungssatz!K5443,0,IF(M474=Stundenverrechnungssatz!M5443,0,1)))))))</f>
        <v>0</v>
      </c>
      <c r="V474" s="20"/>
    </row>
    <row r="475" spans="1:22" s="38" customFormat="1" ht="15" customHeight="1" x14ac:dyDescent="0.2">
      <c r="A475" s="160">
        <v>471</v>
      </c>
      <c r="B475" s="161" t="s">
        <v>895</v>
      </c>
      <c r="C475" s="161" t="s">
        <v>942</v>
      </c>
      <c r="D475" s="161" t="s">
        <v>285</v>
      </c>
      <c r="E475" s="161" t="s">
        <v>520</v>
      </c>
      <c r="F475" s="161" t="s">
        <v>229</v>
      </c>
      <c r="G475" s="161" t="s">
        <v>351</v>
      </c>
      <c r="H475" s="162">
        <v>62.2</v>
      </c>
      <c r="I475" s="163" t="s">
        <v>214</v>
      </c>
      <c r="J475" s="158" t="s">
        <v>32</v>
      </c>
      <c r="K475" s="159"/>
      <c r="L475" s="153">
        <v>96.05</v>
      </c>
      <c r="M475" s="154">
        <f t="shared" si="64"/>
        <v>17.98</v>
      </c>
      <c r="N475" s="155" t="str">
        <f t="shared" si="65"/>
        <v/>
      </c>
      <c r="O475" s="156">
        <f t="shared" si="66"/>
        <v>5974.31</v>
      </c>
      <c r="P475" s="156" t="e">
        <f t="shared" si="67"/>
        <v>#VALUE!</v>
      </c>
      <c r="Q475" s="156" t="e">
        <f t="shared" si="68"/>
        <v>#VALUE!</v>
      </c>
      <c r="R475" s="157" t="str">
        <f t="shared" si="70"/>
        <v>B</v>
      </c>
      <c r="S475" s="157">
        <f t="shared" si="69"/>
        <v>17.98</v>
      </c>
      <c r="T475" s="157">
        <f t="shared" si="63"/>
        <v>62.2</v>
      </c>
      <c r="U475" s="157">
        <f>IF(M475&lt;&gt;0,IF(M475=SVS,0,IF(M475=SVSg,0,IF(M475=Stundenverrechnungssatz!G5444,0,IF(M475=Stundenverrechnungssatz!I5444,0,IF(M475=Stundenverrechnungssatz!K5444,0,IF(M475=Stundenverrechnungssatz!M5444,0,1)))))))</f>
        <v>0</v>
      </c>
      <c r="V475" s="20"/>
    </row>
    <row r="476" spans="1:22" s="38" customFormat="1" ht="15" customHeight="1" x14ac:dyDescent="0.2">
      <c r="A476" s="160">
        <v>472</v>
      </c>
      <c r="B476" s="161" t="s">
        <v>895</v>
      </c>
      <c r="C476" s="161" t="s">
        <v>942</v>
      </c>
      <c r="D476" s="161" t="s">
        <v>285</v>
      </c>
      <c r="E476" s="161" t="s">
        <v>521</v>
      </c>
      <c r="F476" s="161" t="s">
        <v>229</v>
      </c>
      <c r="G476" s="161" t="s">
        <v>351</v>
      </c>
      <c r="H476" s="162">
        <v>61.63</v>
      </c>
      <c r="I476" s="163" t="s">
        <v>214</v>
      </c>
      <c r="J476" s="158" t="s">
        <v>32</v>
      </c>
      <c r="K476" s="159"/>
      <c r="L476" s="153">
        <v>96.05</v>
      </c>
      <c r="M476" s="154">
        <f t="shared" si="64"/>
        <v>17.98</v>
      </c>
      <c r="N476" s="155" t="str">
        <f t="shared" si="65"/>
        <v/>
      </c>
      <c r="O476" s="156">
        <f t="shared" si="66"/>
        <v>5919.5614999999998</v>
      </c>
      <c r="P476" s="156" t="e">
        <f t="shared" si="67"/>
        <v>#VALUE!</v>
      </c>
      <c r="Q476" s="156" t="e">
        <f t="shared" si="68"/>
        <v>#VALUE!</v>
      </c>
      <c r="R476" s="157" t="str">
        <f t="shared" si="70"/>
        <v>B</v>
      </c>
      <c r="S476" s="157">
        <f t="shared" si="69"/>
        <v>17.98</v>
      </c>
      <c r="T476" s="157">
        <f t="shared" si="63"/>
        <v>61.63</v>
      </c>
      <c r="U476" s="157">
        <f>IF(M476&lt;&gt;0,IF(M476=SVS,0,IF(M476=SVSg,0,IF(M476=Stundenverrechnungssatz!G5445,0,IF(M476=Stundenverrechnungssatz!I5445,0,IF(M476=Stundenverrechnungssatz!K5445,0,IF(M476=Stundenverrechnungssatz!M5445,0,1)))))))</f>
        <v>0</v>
      </c>
      <c r="V476" s="20"/>
    </row>
    <row r="477" spans="1:22" s="38" customFormat="1" ht="15" customHeight="1" x14ac:dyDescent="0.2">
      <c r="A477" s="160">
        <v>473</v>
      </c>
      <c r="B477" s="161" t="s">
        <v>895</v>
      </c>
      <c r="C477" s="161" t="s">
        <v>942</v>
      </c>
      <c r="D477" s="161" t="s">
        <v>285</v>
      </c>
      <c r="E477" s="161" t="s">
        <v>916</v>
      </c>
      <c r="F477" s="161" t="s">
        <v>958</v>
      </c>
      <c r="G477" s="161" t="s">
        <v>221</v>
      </c>
      <c r="H477" s="162">
        <v>29</v>
      </c>
      <c r="I477" s="163"/>
      <c r="J477" s="158" t="s">
        <v>63</v>
      </c>
      <c r="K477" s="159"/>
      <c r="L477" s="153">
        <v>38.08</v>
      </c>
      <c r="M477" s="154">
        <f t="shared" si="64"/>
        <v>17.98</v>
      </c>
      <c r="N477" s="155" t="str">
        <f t="shared" si="65"/>
        <v/>
      </c>
      <c r="O477" s="156">
        <f t="shared" si="66"/>
        <v>1104.32</v>
      </c>
      <c r="P477" s="156" t="e">
        <f t="shared" si="67"/>
        <v>#VALUE!</v>
      </c>
      <c r="Q477" s="156" t="e">
        <f t="shared" si="68"/>
        <v>#VALUE!</v>
      </c>
      <c r="R477" s="157" t="str">
        <f t="shared" si="70"/>
        <v>T</v>
      </c>
      <c r="S477" s="157">
        <f t="shared" si="69"/>
        <v>17.98</v>
      </c>
      <c r="T477" s="157">
        <f t="shared" si="63"/>
        <v>0</v>
      </c>
      <c r="U477" s="157">
        <f>IF(M477&lt;&gt;0,IF(M477=SVS,0,IF(M477=SVSg,0,IF(M477=Stundenverrechnungssatz!G5446,0,IF(M477=Stundenverrechnungssatz!I5446,0,IF(M477=Stundenverrechnungssatz!K5446,0,IF(M477=Stundenverrechnungssatz!M5446,0,1)))))))</f>
        <v>0</v>
      </c>
      <c r="V477" s="20"/>
    </row>
    <row r="478" spans="1:22" s="38" customFormat="1" ht="15" customHeight="1" x14ac:dyDescent="0.2">
      <c r="A478" s="160">
        <v>474</v>
      </c>
      <c r="B478" s="161" t="s">
        <v>895</v>
      </c>
      <c r="C478" s="161" t="s">
        <v>942</v>
      </c>
      <c r="D478" s="161" t="s">
        <v>285</v>
      </c>
      <c r="E478" s="161" t="s">
        <v>918</v>
      </c>
      <c r="F478" s="161" t="s">
        <v>264</v>
      </c>
      <c r="G478" s="161" t="s">
        <v>221</v>
      </c>
      <c r="H478" s="162">
        <v>16.66</v>
      </c>
      <c r="I478" s="163"/>
      <c r="J478" s="158" t="s">
        <v>63</v>
      </c>
      <c r="K478" s="159"/>
      <c r="L478" s="153">
        <v>38.08</v>
      </c>
      <c r="M478" s="154">
        <f t="shared" si="64"/>
        <v>17.98</v>
      </c>
      <c r="N478" s="155" t="str">
        <f t="shared" si="65"/>
        <v/>
      </c>
      <c r="O478" s="156">
        <f t="shared" si="66"/>
        <v>634.41279999999995</v>
      </c>
      <c r="P478" s="156" t="e">
        <f t="shared" si="67"/>
        <v>#VALUE!</v>
      </c>
      <c r="Q478" s="156" t="e">
        <f t="shared" si="68"/>
        <v>#VALUE!</v>
      </c>
      <c r="R478" s="157" t="str">
        <f t="shared" si="70"/>
        <v>T</v>
      </c>
      <c r="S478" s="157">
        <f t="shared" si="69"/>
        <v>17.98</v>
      </c>
      <c r="T478" s="157">
        <f t="shared" si="63"/>
        <v>0</v>
      </c>
      <c r="U478" s="157">
        <f>IF(M478&lt;&gt;0,IF(M478=SVS,0,IF(M478=SVSg,0,IF(M478=Stundenverrechnungssatz!G5447,0,IF(M478=Stundenverrechnungssatz!I5447,0,IF(M478=Stundenverrechnungssatz!K5447,0,IF(M478=Stundenverrechnungssatz!M5447,0,1)))))))</f>
        <v>0</v>
      </c>
      <c r="V478" s="20"/>
    </row>
    <row r="479" spans="1:22" s="38" customFormat="1" ht="15" customHeight="1" x14ac:dyDescent="0.2">
      <c r="A479" s="160">
        <v>475</v>
      </c>
      <c r="B479" s="161" t="s">
        <v>895</v>
      </c>
      <c r="C479" s="161" t="s">
        <v>942</v>
      </c>
      <c r="D479" s="161" t="s">
        <v>285</v>
      </c>
      <c r="E479" s="161" t="s">
        <v>959</v>
      </c>
      <c r="F479" s="161" t="s">
        <v>264</v>
      </c>
      <c r="G479" s="161" t="s">
        <v>221</v>
      </c>
      <c r="H479" s="162">
        <v>17.010000000000002</v>
      </c>
      <c r="I479" s="163"/>
      <c r="J479" s="158" t="s">
        <v>63</v>
      </c>
      <c r="K479" s="159"/>
      <c r="L479" s="153">
        <v>38.08</v>
      </c>
      <c r="M479" s="154">
        <f t="shared" si="64"/>
        <v>17.98</v>
      </c>
      <c r="N479" s="155" t="str">
        <f t="shared" si="65"/>
        <v/>
      </c>
      <c r="O479" s="156">
        <f t="shared" si="66"/>
        <v>647.74080000000004</v>
      </c>
      <c r="P479" s="156" t="e">
        <f t="shared" si="67"/>
        <v>#VALUE!</v>
      </c>
      <c r="Q479" s="156" t="e">
        <f t="shared" si="68"/>
        <v>#VALUE!</v>
      </c>
      <c r="R479" s="157" t="str">
        <f t="shared" si="70"/>
        <v>T</v>
      </c>
      <c r="S479" s="157">
        <f t="shared" si="69"/>
        <v>17.98</v>
      </c>
      <c r="T479" s="157">
        <f t="shared" si="63"/>
        <v>0</v>
      </c>
      <c r="U479" s="157">
        <f>IF(M479&lt;&gt;0,IF(M479=SVS,0,IF(M479=SVSg,0,IF(M479=Stundenverrechnungssatz!G5448,0,IF(M479=Stundenverrechnungssatz!I5448,0,IF(M479=Stundenverrechnungssatz!K5448,0,IF(M479=Stundenverrechnungssatz!M5448,0,1)))))))</f>
        <v>0</v>
      </c>
      <c r="V479" s="20"/>
    </row>
    <row r="480" spans="1:22" s="38" customFormat="1" ht="15" customHeight="1" x14ac:dyDescent="0.2">
      <c r="A480" s="160">
        <v>476</v>
      </c>
      <c r="B480" s="161" t="s">
        <v>895</v>
      </c>
      <c r="C480" s="161" t="s">
        <v>942</v>
      </c>
      <c r="D480" s="161" t="s">
        <v>285</v>
      </c>
      <c r="E480" s="161" t="s">
        <v>522</v>
      </c>
      <c r="F480" s="161" t="s">
        <v>529</v>
      </c>
      <c r="G480" s="161" t="s">
        <v>351</v>
      </c>
      <c r="H480" s="162">
        <v>72.28</v>
      </c>
      <c r="I480" s="163" t="s">
        <v>214</v>
      </c>
      <c r="J480" s="158" t="s">
        <v>32</v>
      </c>
      <c r="K480" s="159"/>
      <c r="L480" s="153">
        <v>96.05</v>
      </c>
      <c r="M480" s="154">
        <f t="shared" si="64"/>
        <v>17.98</v>
      </c>
      <c r="N480" s="155" t="str">
        <f t="shared" si="65"/>
        <v/>
      </c>
      <c r="O480" s="156">
        <f t="shared" si="66"/>
        <v>6942.4939999999997</v>
      </c>
      <c r="P480" s="156" t="e">
        <f t="shared" si="67"/>
        <v>#VALUE!</v>
      </c>
      <c r="Q480" s="156" t="e">
        <f t="shared" si="68"/>
        <v>#VALUE!</v>
      </c>
      <c r="R480" s="157" t="str">
        <f t="shared" si="70"/>
        <v>B</v>
      </c>
      <c r="S480" s="157">
        <f t="shared" si="69"/>
        <v>17.98</v>
      </c>
      <c r="T480" s="157">
        <f t="shared" si="63"/>
        <v>72.28</v>
      </c>
      <c r="U480" s="157">
        <f>IF(M480&lt;&gt;0,IF(M480=SVS,0,IF(M480=SVSg,0,IF(M480=Stundenverrechnungssatz!G5449,0,IF(M480=Stundenverrechnungssatz!I5449,0,IF(M480=Stundenverrechnungssatz!K5449,0,IF(M480=Stundenverrechnungssatz!M5449,0,1)))))))</f>
        <v>0</v>
      </c>
      <c r="V480" s="20"/>
    </row>
    <row r="481" spans="1:22" s="38" customFormat="1" ht="15" customHeight="1" x14ac:dyDescent="0.2">
      <c r="A481" s="160">
        <v>477</v>
      </c>
      <c r="B481" s="161" t="s">
        <v>895</v>
      </c>
      <c r="C481" s="161" t="s">
        <v>942</v>
      </c>
      <c r="D481" s="161" t="s">
        <v>285</v>
      </c>
      <c r="E481" s="161" t="s">
        <v>523</v>
      </c>
      <c r="F481" s="161" t="s">
        <v>262</v>
      </c>
      <c r="G481" s="161" t="s">
        <v>351</v>
      </c>
      <c r="H481" s="162">
        <v>94.72</v>
      </c>
      <c r="I481" s="163" t="s">
        <v>214</v>
      </c>
      <c r="J481" s="158" t="s">
        <v>32</v>
      </c>
      <c r="K481" s="159"/>
      <c r="L481" s="153">
        <v>96.05</v>
      </c>
      <c r="M481" s="154">
        <f t="shared" si="64"/>
        <v>17.98</v>
      </c>
      <c r="N481" s="155" t="str">
        <f t="shared" si="65"/>
        <v/>
      </c>
      <c r="O481" s="156">
        <f t="shared" si="66"/>
        <v>9097.8559999999998</v>
      </c>
      <c r="P481" s="156" t="e">
        <f t="shared" si="67"/>
        <v>#VALUE!</v>
      </c>
      <c r="Q481" s="156" t="e">
        <f t="shared" si="68"/>
        <v>#VALUE!</v>
      </c>
      <c r="R481" s="157" t="str">
        <f t="shared" si="70"/>
        <v>B</v>
      </c>
      <c r="S481" s="157">
        <f t="shared" si="69"/>
        <v>17.98</v>
      </c>
      <c r="T481" s="157">
        <f t="shared" si="63"/>
        <v>94.72</v>
      </c>
      <c r="U481" s="157">
        <f>IF(M481&lt;&gt;0,IF(M481=SVS,0,IF(M481=SVSg,0,IF(M481=Stundenverrechnungssatz!G5450,0,IF(M481=Stundenverrechnungssatz!I5450,0,IF(M481=Stundenverrechnungssatz!K5450,0,IF(M481=Stundenverrechnungssatz!M5450,0,1)))))))</f>
        <v>0</v>
      </c>
      <c r="V481" s="20"/>
    </row>
    <row r="482" spans="1:22" s="38" customFormat="1" ht="15" customHeight="1" x14ac:dyDescent="0.2">
      <c r="A482" s="160">
        <v>478</v>
      </c>
      <c r="B482" s="161" t="s">
        <v>895</v>
      </c>
      <c r="C482" s="161" t="s">
        <v>942</v>
      </c>
      <c r="D482" s="161" t="s">
        <v>285</v>
      </c>
      <c r="E482" s="161" t="s">
        <v>524</v>
      </c>
      <c r="F482" s="161" t="s">
        <v>529</v>
      </c>
      <c r="G482" s="161" t="s">
        <v>221</v>
      </c>
      <c r="H482" s="162">
        <v>74.09</v>
      </c>
      <c r="I482" s="163" t="s">
        <v>214</v>
      </c>
      <c r="J482" s="158" t="s">
        <v>32</v>
      </c>
      <c r="K482" s="159"/>
      <c r="L482" s="153">
        <v>96.05</v>
      </c>
      <c r="M482" s="154">
        <f t="shared" si="64"/>
        <v>17.98</v>
      </c>
      <c r="N482" s="155" t="str">
        <f t="shared" si="65"/>
        <v/>
      </c>
      <c r="O482" s="156">
        <f t="shared" si="66"/>
        <v>7116.3445000000002</v>
      </c>
      <c r="P482" s="156" t="e">
        <f t="shared" si="67"/>
        <v>#VALUE!</v>
      </c>
      <c r="Q482" s="156" t="e">
        <f t="shared" si="68"/>
        <v>#VALUE!</v>
      </c>
      <c r="R482" s="157" t="str">
        <f t="shared" si="70"/>
        <v>B</v>
      </c>
      <c r="S482" s="157">
        <f t="shared" si="69"/>
        <v>17.98</v>
      </c>
      <c r="T482" s="157">
        <f t="shared" si="63"/>
        <v>74.09</v>
      </c>
      <c r="U482" s="157">
        <f>IF(M482&lt;&gt;0,IF(M482=SVS,0,IF(M482=SVSg,0,IF(M482=Stundenverrechnungssatz!G5451,0,IF(M482=Stundenverrechnungssatz!I5451,0,IF(M482=Stundenverrechnungssatz!K5451,0,IF(M482=Stundenverrechnungssatz!M5451,0,1)))))))</f>
        <v>0</v>
      </c>
      <c r="V482" s="20"/>
    </row>
    <row r="483" spans="1:22" s="38" customFormat="1" ht="15" customHeight="1" x14ac:dyDescent="0.2">
      <c r="A483" s="160">
        <v>479</v>
      </c>
      <c r="B483" s="161" t="s">
        <v>895</v>
      </c>
      <c r="C483" s="161" t="s">
        <v>942</v>
      </c>
      <c r="D483" s="161" t="s">
        <v>285</v>
      </c>
      <c r="E483" s="161" t="s">
        <v>525</v>
      </c>
      <c r="F483" s="161" t="s">
        <v>529</v>
      </c>
      <c r="G483" s="161" t="s">
        <v>221</v>
      </c>
      <c r="H483" s="162">
        <v>69.17</v>
      </c>
      <c r="I483" s="163" t="s">
        <v>214</v>
      </c>
      <c r="J483" s="158" t="s">
        <v>32</v>
      </c>
      <c r="K483" s="159"/>
      <c r="L483" s="153">
        <v>96.05</v>
      </c>
      <c r="M483" s="154">
        <f t="shared" si="64"/>
        <v>17.98</v>
      </c>
      <c r="N483" s="155" t="str">
        <f t="shared" si="65"/>
        <v/>
      </c>
      <c r="O483" s="156">
        <f t="shared" si="66"/>
        <v>6643.7785000000003</v>
      </c>
      <c r="P483" s="156" t="e">
        <f t="shared" si="67"/>
        <v>#VALUE!</v>
      </c>
      <c r="Q483" s="156" t="e">
        <f t="shared" si="68"/>
        <v>#VALUE!</v>
      </c>
      <c r="R483" s="157" t="str">
        <f t="shared" si="70"/>
        <v>B</v>
      </c>
      <c r="S483" s="157">
        <f t="shared" si="69"/>
        <v>17.98</v>
      </c>
      <c r="T483" s="157">
        <f t="shared" si="63"/>
        <v>69.17</v>
      </c>
      <c r="U483" s="157">
        <f>IF(M483&lt;&gt;0,IF(M483=SVS,0,IF(M483=SVSg,0,IF(M483=Stundenverrechnungssatz!G5452,0,IF(M483=Stundenverrechnungssatz!I5452,0,IF(M483=Stundenverrechnungssatz!K5452,0,IF(M483=Stundenverrechnungssatz!M5452,0,1)))))))</f>
        <v>0</v>
      </c>
      <c r="V483" s="20"/>
    </row>
    <row r="484" spans="1:22" s="38" customFormat="1" ht="15" customHeight="1" x14ac:dyDescent="0.2">
      <c r="A484" s="160">
        <v>480</v>
      </c>
      <c r="B484" s="161" t="s">
        <v>895</v>
      </c>
      <c r="C484" s="161" t="s">
        <v>579</v>
      </c>
      <c r="D484" s="161" t="s">
        <v>285</v>
      </c>
      <c r="E484" s="161" t="s">
        <v>960</v>
      </c>
      <c r="F484" s="161" t="s">
        <v>360</v>
      </c>
      <c r="G484" s="161" t="s">
        <v>221</v>
      </c>
      <c r="H484" s="162">
        <v>33.14</v>
      </c>
      <c r="I484" s="163"/>
      <c r="J484" s="158" t="s">
        <v>37</v>
      </c>
      <c r="K484" s="159"/>
      <c r="L484" s="153">
        <v>191.11</v>
      </c>
      <c r="M484" s="154">
        <f t="shared" si="64"/>
        <v>17.98</v>
      </c>
      <c r="N484" s="155" t="str">
        <f t="shared" si="65"/>
        <v/>
      </c>
      <c r="O484" s="156">
        <f t="shared" si="66"/>
        <v>6333.3854000000001</v>
      </c>
      <c r="P484" s="156" t="e">
        <f t="shared" si="67"/>
        <v>#VALUE!</v>
      </c>
      <c r="Q484" s="156" t="e">
        <f t="shared" si="68"/>
        <v>#VALUE!</v>
      </c>
      <c r="R484" s="157" t="str">
        <f t="shared" si="70"/>
        <v>G</v>
      </c>
      <c r="S484" s="157">
        <f t="shared" si="69"/>
        <v>17.98</v>
      </c>
      <c r="T484" s="157">
        <f t="shared" si="63"/>
        <v>0</v>
      </c>
      <c r="U484" s="157">
        <f>IF(M484&lt;&gt;0,IF(M484=SVS,0,IF(M484=SVSg,0,IF(M484=Stundenverrechnungssatz!G5453,0,IF(M484=Stundenverrechnungssatz!I5453,0,IF(M484=Stundenverrechnungssatz!K5453,0,IF(M484=Stundenverrechnungssatz!M5453,0,1)))))))</f>
        <v>0</v>
      </c>
      <c r="V484" s="20"/>
    </row>
    <row r="485" spans="1:22" s="38" customFormat="1" ht="15" customHeight="1" x14ac:dyDescent="0.2">
      <c r="A485" s="160">
        <v>481</v>
      </c>
      <c r="B485" s="161" t="s">
        <v>895</v>
      </c>
      <c r="C485" s="161" t="s">
        <v>579</v>
      </c>
      <c r="D485" s="161" t="s">
        <v>285</v>
      </c>
      <c r="E485" s="161" t="s">
        <v>961</v>
      </c>
      <c r="F485" s="161" t="s">
        <v>284</v>
      </c>
      <c r="G485" s="161" t="s">
        <v>221</v>
      </c>
      <c r="H485" s="162">
        <v>15.7</v>
      </c>
      <c r="I485" s="163"/>
      <c r="J485" s="158" t="s">
        <v>64</v>
      </c>
      <c r="K485" s="159"/>
      <c r="L485" s="153">
        <v>9</v>
      </c>
      <c r="M485" s="154">
        <f t="shared" si="64"/>
        <v>17.98</v>
      </c>
      <c r="N485" s="155" t="str">
        <f t="shared" si="65"/>
        <v/>
      </c>
      <c r="O485" s="156">
        <f t="shared" si="66"/>
        <v>141.29999999999998</v>
      </c>
      <c r="P485" s="156" t="e">
        <f t="shared" si="67"/>
        <v>#VALUE!</v>
      </c>
      <c r="Q485" s="156" t="e">
        <f t="shared" si="68"/>
        <v>#VALUE!</v>
      </c>
      <c r="R485" s="157" t="str">
        <f t="shared" si="70"/>
        <v>T</v>
      </c>
      <c r="S485" s="157">
        <f t="shared" si="69"/>
        <v>17.98</v>
      </c>
      <c r="T485" s="157">
        <f t="shared" si="63"/>
        <v>0</v>
      </c>
      <c r="U485" s="157">
        <f>IF(M485&lt;&gt;0,IF(M485=SVS,0,IF(M485=SVSg,0,IF(M485=Stundenverrechnungssatz!G5454,0,IF(M485=Stundenverrechnungssatz!I5454,0,IF(M485=Stundenverrechnungssatz!K5454,0,IF(M485=Stundenverrechnungssatz!M5454,0,1)))))))</f>
        <v>0</v>
      </c>
      <c r="V485" s="20"/>
    </row>
    <row r="486" spans="1:22" s="38" customFormat="1" ht="15" customHeight="1" x14ac:dyDescent="0.2">
      <c r="A486" s="160">
        <v>482</v>
      </c>
      <c r="B486" s="161" t="s">
        <v>895</v>
      </c>
      <c r="C486" s="161" t="s">
        <v>962</v>
      </c>
      <c r="D486" s="161" t="s">
        <v>285</v>
      </c>
      <c r="E486" s="161" t="s">
        <v>963</v>
      </c>
      <c r="F486" s="161" t="s">
        <v>229</v>
      </c>
      <c r="G486" s="161" t="s">
        <v>964</v>
      </c>
      <c r="H486" s="162">
        <v>62.85</v>
      </c>
      <c r="I486" s="163"/>
      <c r="J486" s="158" t="s">
        <v>50</v>
      </c>
      <c r="K486" s="159"/>
      <c r="L486" s="153">
        <v>191.11</v>
      </c>
      <c r="M486" s="154">
        <f t="shared" si="64"/>
        <v>17.98</v>
      </c>
      <c r="N486" s="155" t="str">
        <f t="shared" si="65"/>
        <v/>
      </c>
      <c r="O486" s="156">
        <f t="shared" si="66"/>
        <v>12011.263500000001</v>
      </c>
      <c r="P486" s="156" t="e">
        <f t="shared" si="67"/>
        <v>#VALUE!</v>
      </c>
      <c r="Q486" s="156" t="e">
        <f t="shared" si="68"/>
        <v>#VALUE!</v>
      </c>
      <c r="R486" s="157" t="str">
        <f t="shared" si="70"/>
        <v>B</v>
      </c>
      <c r="S486" s="157">
        <f t="shared" si="69"/>
        <v>17.98</v>
      </c>
      <c r="T486" s="157">
        <f t="shared" si="63"/>
        <v>0</v>
      </c>
      <c r="U486" s="157">
        <f>IF(M486&lt;&gt;0,IF(M486=SVS,0,IF(M486=SVSg,0,IF(M486=Stundenverrechnungssatz!G5455,0,IF(M486=Stundenverrechnungssatz!I5455,0,IF(M486=Stundenverrechnungssatz!K5455,0,IF(M486=Stundenverrechnungssatz!M5455,0,1)))))))</f>
        <v>0</v>
      </c>
      <c r="V486" s="20"/>
    </row>
    <row r="487" spans="1:22" s="38" customFormat="1" ht="15" customHeight="1" x14ac:dyDescent="0.2">
      <c r="A487" s="160">
        <v>483</v>
      </c>
      <c r="B487" s="161" t="s">
        <v>895</v>
      </c>
      <c r="C487" s="161" t="s">
        <v>962</v>
      </c>
      <c r="D487" s="161" t="s">
        <v>285</v>
      </c>
      <c r="E487" s="161" t="s">
        <v>961</v>
      </c>
      <c r="F487" s="161" t="s">
        <v>229</v>
      </c>
      <c r="G487" s="161" t="s">
        <v>964</v>
      </c>
      <c r="H487" s="162">
        <v>62.85</v>
      </c>
      <c r="I487" s="163"/>
      <c r="J487" s="158" t="s">
        <v>50</v>
      </c>
      <c r="K487" s="159"/>
      <c r="L487" s="153">
        <v>191.11</v>
      </c>
      <c r="M487" s="154">
        <f t="shared" si="64"/>
        <v>17.98</v>
      </c>
      <c r="N487" s="155" t="str">
        <f t="shared" si="65"/>
        <v/>
      </c>
      <c r="O487" s="156">
        <f t="shared" si="66"/>
        <v>12011.263500000001</v>
      </c>
      <c r="P487" s="156" t="e">
        <f t="shared" si="67"/>
        <v>#VALUE!</v>
      </c>
      <c r="Q487" s="156" t="e">
        <f t="shared" si="68"/>
        <v>#VALUE!</v>
      </c>
      <c r="R487" s="157" t="str">
        <f t="shared" si="70"/>
        <v>B</v>
      </c>
      <c r="S487" s="157">
        <f t="shared" si="69"/>
        <v>17.98</v>
      </c>
      <c r="T487" s="157">
        <f t="shared" si="63"/>
        <v>0</v>
      </c>
      <c r="U487" s="157">
        <f>IF(M487&lt;&gt;0,IF(M487=SVS,0,IF(M487=SVSg,0,IF(M487=Stundenverrechnungssatz!G5456,0,IF(M487=Stundenverrechnungssatz!I5456,0,IF(M487=Stundenverrechnungssatz!K5456,0,IF(M487=Stundenverrechnungssatz!M5456,0,1)))))))</f>
        <v>0</v>
      </c>
      <c r="V487" s="20"/>
    </row>
    <row r="488" spans="1:22" s="38" customFormat="1" ht="15" customHeight="1" x14ac:dyDescent="0.2">
      <c r="A488" s="160">
        <v>484</v>
      </c>
      <c r="B488" s="161" t="s">
        <v>895</v>
      </c>
      <c r="C488" s="161" t="s">
        <v>962</v>
      </c>
      <c r="D488" s="161" t="s">
        <v>285</v>
      </c>
      <c r="E488" s="161" t="s">
        <v>965</v>
      </c>
      <c r="F488" s="161" t="s">
        <v>229</v>
      </c>
      <c r="G488" s="161" t="s">
        <v>964</v>
      </c>
      <c r="H488" s="162">
        <v>62.85</v>
      </c>
      <c r="I488" s="163"/>
      <c r="J488" s="158" t="s">
        <v>50</v>
      </c>
      <c r="K488" s="159"/>
      <c r="L488" s="153">
        <v>191.11</v>
      </c>
      <c r="M488" s="154">
        <f t="shared" si="64"/>
        <v>17.98</v>
      </c>
      <c r="N488" s="155" t="str">
        <f t="shared" si="65"/>
        <v/>
      </c>
      <c r="O488" s="156">
        <f t="shared" si="66"/>
        <v>12011.263500000001</v>
      </c>
      <c r="P488" s="156" t="e">
        <f t="shared" si="67"/>
        <v>#VALUE!</v>
      </c>
      <c r="Q488" s="156" t="e">
        <f t="shared" si="68"/>
        <v>#VALUE!</v>
      </c>
      <c r="R488" s="157" t="str">
        <f t="shared" si="70"/>
        <v>B</v>
      </c>
      <c r="S488" s="157">
        <f t="shared" si="69"/>
        <v>17.98</v>
      </c>
      <c r="T488" s="157">
        <f t="shared" si="63"/>
        <v>0</v>
      </c>
      <c r="U488" s="157">
        <f>IF(M488&lt;&gt;0,IF(M488=SVS,0,IF(M488=SVSg,0,IF(M488=Stundenverrechnungssatz!G5457,0,IF(M488=Stundenverrechnungssatz!I5457,0,IF(M488=Stundenverrechnungssatz!K5457,0,IF(M488=Stundenverrechnungssatz!M5457,0,1)))))))</f>
        <v>0</v>
      </c>
      <c r="V488" s="20"/>
    </row>
    <row r="489" spans="1:22" s="38" customFormat="1" ht="15" customHeight="1" x14ac:dyDescent="0.2">
      <c r="A489" s="160">
        <v>485</v>
      </c>
      <c r="B489" s="161" t="s">
        <v>895</v>
      </c>
      <c r="C489" s="161" t="s">
        <v>962</v>
      </c>
      <c r="D489" s="161" t="s">
        <v>285</v>
      </c>
      <c r="E489" s="161" t="s">
        <v>966</v>
      </c>
      <c r="F489" s="161" t="s">
        <v>229</v>
      </c>
      <c r="G489" s="161" t="s">
        <v>964</v>
      </c>
      <c r="H489" s="162">
        <v>62.85</v>
      </c>
      <c r="I489" s="163"/>
      <c r="J489" s="158" t="s">
        <v>50</v>
      </c>
      <c r="K489" s="159"/>
      <c r="L489" s="153">
        <v>191.11</v>
      </c>
      <c r="M489" s="154">
        <f t="shared" si="64"/>
        <v>17.98</v>
      </c>
      <c r="N489" s="155" t="str">
        <f t="shared" si="65"/>
        <v/>
      </c>
      <c r="O489" s="156">
        <f t="shared" si="66"/>
        <v>12011.263500000001</v>
      </c>
      <c r="P489" s="156" t="e">
        <f t="shared" si="67"/>
        <v>#VALUE!</v>
      </c>
      <c r="Q489" s="156" t="e">
        <f t="shared" si="68"/>
        <v>#VALUE!</v>
      </c>
      <c r="R489" s="157" t="str">
        <f t="shared" si="70"/>
        <v>B</v>
      </c>
      <c r="S489" s="157">
        <f t="shared" si="69"/>
        <v>17.98</v>
      </c>
      <c r="T489" s="157">
        <f t="shared" si="63"/>
        <v>0</v>
      </c>
      <c r="U489" s="157">
        <f>IF(M489&lt;&gt;0,IF(M489=SVS,0,IF(M489=SVSg,0,IF(M489=Stundenverrechnungssatz!G5458,0,IF(M489=Stundenverrechnungssatz!I5458,0,IF(M489=Stundenverrechnungssatz!K5458,0,IF(M489=Stundenverrechnungssatz!M5458,0,1)))))))</f>
        <v>0</v>
      </c>
      <c r="V489" s="20"/>
    </row>
    <row r="490" spans="1:22" s="38" customFormat="1" ht="15" customHeight="1" x14ac:dyDescent="0.2">
      <c r="A490" s="160">
        <v>486</v>
      </c>
      <c r="B490" s="161" t="s">
        <v>895</v>
      </c>
      <c r="C490" s="161" t="s">
        <v>962</v>
      </c>
      <c r="D490" s="161" t="s">
        <v>285</v>
      </c>
      <c r="E490" s="161" t="s">
        <v>967</v>
      </c>
      <c r="F490" s="161" t="s">
        <v>229</v>
      </c>
      <c r="G490" s="161" t="s">
        <v>964</v>
      </c>
      <c r="H490" s="162">
        <v>62.85</v>
      </c>
      <c r="I490" s="163"/>
      <c r="J490" s="158" t="s">
        <v>50</v>
      </c>
      <c r="K490" s="159"/>
      <c r="L490" s="153">
        <v>191.11</v>
      </c>
      <c r="M490" s="154">
        <f t="shared" si="64"/>
        <v>17.98</v>
      </c>
      <c r="N490" s="155" t="str">
        <f t="shared" si="65"/>
        <v/>
      </c>
      <c r="O490" s="156">
        <f t="shared" si="66"/>
        <v>12011.263500000001</v>
      </c>
      <c r="P490" s="156" t="e">
        <f t="shared" si="67"/>
        <v>#VALUE!</v>
      </c>
      <c r="Q490" s="156" t="e">
        <f t="shared" si="68"/>
        <v>#VALUE!</v>
      </c>
      <c r="R490" s="157" t="str">
        <f t="shared" si="70"/>
        <v>B</v>
      </c>
      <c r="S490" s="157">
        <f t="shared" si="69"/>
        <v>17.98</v>
      </c>
      <c r="T490" s="157">
        <f t="shared" si="63"/>
        <v>0</v>
      </c>
      <c r="U490" s="157">
        <f>IF(M490&lt;&gt;0,IF(M490=SVS,0,IF(M490=SVSg,0,IF(M490=Stundenverrechnungssatz!G5459,0,IF(M490=Stundenverrechnungssatz!I5459,0,IF(M490=Stundenverrechnungssatz!K5459,0,IF(M490=Stundenverrechnungssatz!M5459,0,1)))))))</f>
        <v>0</v>
      </c>
      <c r="V490" s="20"/>
    </row>
    <row r="491" spans="1:22" s="38" customFormat="1" ht="15" customHeight="1" x14ac:dyDescent="0.2">
      <c r="A491" s="160">
        <v>487</v>
      </c>
      <c r="B491" s="161" t="s">
        <v>895</v>
      </c>
      <c r="C491" s="161" t="s">
        <v>962</v>
      </c>
      <c r="D491" s="161" t="s">
        <v>285</v>
      </c>
      <c r="E491" s="161" t="s">
        <v>968</v>
      </c>
      <c r="F491" s="161" t="s">
        <v>340</v>
      </c>
      <c r="G491" s="161" t="s">
        <v>964</v>
      </c>
      <c r="H491" s="162">
        <v>13.14</v>
      </c>
      <c r="I491" s="163"/>
      <c r="J491" s="158" t="s">
        <v>66</v>
      </c>
      <c r="K491" s="159"/>
      <c r="L491" s="153">
        <v>1</v>
      </c>
      <c r="M491" s="154">
        <f t="shared" si="64"/>
        <v>17.98</v>
      </c>
      <c r="N491" s="155" t="str">
        <f t="shared" si="65"/>
        <v/>
      </c>
      <c r="O491" s="156">
        <f t="shared" si="66"/>
        <v>13.14</v>
      </c>
      <c r="P491" s="156" t="e">
        <f t="shared" si="67"/>
        <v>#VALUE!</v>
      </c>
      <c r="Q491" s="156" t="e">
        <f t="shared" si="68"/>
        <v>#VALUE!</v>
      </c>
      <c r="R491" s="157" t="str">
        <f t="shared" si="70"/>
        <v>T</v>
      </c>
      <c r="S491" s="157">
        <f t="shared" si="69"/>
        <v>17.98</v>
      </c>
      <c r="T491" s="157">
        <f t="shared" si="63"/>
        <v>0</v>
      </c>
      <c r="U491" s="157">
        <f>IF(M491&lt;&gt;0,IF(M491=SVS,0,IF(M491=SVSg,0,IF(M491=Stundenverrechnungssatz!G5460,0,IF(M491=Stundenverrechnungssatz!I5460,0,IF(M491=Stundenverrechnungssatz!K5460,0,IF(M491=Stundenverrechnungssatz!M5460,0,1)))))))</f>
        <v>0</v>
      </c>
      <c r="V491" s="20"/>
    </row>
    <row r="492" spans="1:22" s="38" customFormat="1" ht="15" customHeight="1" x14ac:dyDescent="0.2">
      <c r="A492" s="160">
        <v>488</v>
      </c>
      <c r="B492" s="161" t="s">
        <v>895</v>
      </c>
      <c r="C492" s="161" t="s">
        <v>962</v>
      </c>
      <c r="D492" s="161" t="s">
        <v>285</v>
      </c>
      <c r="E492" s="161" t="s">
        <v>969</v>
      </c>
      <c r="F492" s="161" t="s">
        <v>212</v>
      </c>
      <c r="G492" s="161" t="s">
        <v>964</v>
      </c>
      <c r="H492" s="162">
        <v>58.83</v>
      </c>
      <c r="I492" s="163"/>
      <c r="J492" s="158" t="s">
        <v>36</v>
      </c>
      <c r="K492" s="159"/>
      <c r="L492" s="153">
        <v>191.11</v>
      </c>
      <c r="M492" s="154">
        <f t="shared" si="64"/>
        <v>17.98</v>
      </c>
      <c r="N492" s="155" t="str">
        <f t="shared" si="65"/>
        <v/>
      </c>
      <c r="O492" s="156">
        <f t="shared" si="66"/>
        <v>11243.0013</v>
      </c>
      <c r="P492" s="156" t="e">
        <f t="shared" si="67"/>
        <v>#VALUE!</v>
      </c>
      <c r="Q492" s="156" t="e">
        <f t="shared" si="68"/>
        <v>#VALUE!</v>
      </c>
      <c r="R492" s="157" t="str">
        <f t="shared" si="70"/>
        <v>F</v>
      </c>
      <c r="S492" s="157">
        <f t="shared" si="69"/>
        <v>17.98</v>
      </c>
      <c r="T492" s="157">
        <f t="shared" si="63"/>
        <v>0</v>
      </c>
      <c r="U492" s="157">
        <f>IF(M492&lt;&gt;0,IF(M492=SVS,0,IF(M492=SVSg,0,IF(M492=Stundenverrechnungssatz!G5461,0,IF(M492=Stundenverrechnungssatz!I5461,0,IF(M492=Stundenverrechnungssatz!K5461,0,IF(M492=Stundenverrechnungssatz!M5461,0,1)))))))</f>
        <v>0</v>
      </c>
      <c r="V492" s="20"/>
    </row>
    <row r="493" spans="1:22" s="38" customFormat="1" ht="15" customHeight="1" x14ac:dyDescent="0.2">
      <c r="A493" s="160">
        <v>489</v>
      </c>
      <c r="B493" s="161" t="s">
        <v>895</v>
      </c>
      <c r="C493" s="161" t="s">
        <v>962</v>
      </c>
      <c r="D493" s="161" t="s">
        <v>650</v>
      </c>
      <c r="E493" s="161" t="s">
        <v>970</v>
      </c>
      <c r="F493" s="161" t="s">
        <v>229</v>
      </c>
      <c r="G493" s="161" t="s">
        <v>964</v>
      </c>
      <c r="H493" s="162">
        <v>62.85</v>
      </c>
      <c r="I493" s="163"/>
      <c r="J493" s="158" t="s">
        <v>32</v>
      </c>
      <c r="K493" s="159"/>
      <c r="L493" s="153">
        <v>96.05</v>
      </c>
      <c r="M493" s="154">
        <f t="shared" si="64"/>
        <v>17.98</v>
      </c>
      <c r="N493" s="155" t="str">
        <f t="shared" si="65"/>
        <v/>
      </c>
      <c r="O493" s="156">
        <f t="shared" si="66"/>
        <v>6036.7425000000003</v>
      </c>
      <c r="P493" s="156" t="e">
        <f t="shared" si="67"/>
        <v>#VALUE!</v>
      </c>
      <c r="Q493" s="156" t="e">
        <f t="shared" si="68"/>
        <v>#VALUE!</v>
      </c>
      <c r="R493" s="157" t="str">
        <f t="shared" si="70"/>
        <v>B</v>
      </c>
      <c r="S493" s="157">
        <f t="shared" si="69"/>
        <v>17.98</v>
      </c>
      <c r="T493" s="157">
        <f t="shared" si="63"/>
        <v>0</v>
      </c>
      <c r="U493" s="157">
        <f>IF(M493&lt;&gt;0,IF(M493=SVS,0,IF(M493=SVSg,0,IF(M493=Stundenverrechnungssatz!G5462,0,IF(M493=Stundenverrechnungssatz!I5462,0,IF(M493=Stundenverrechnungssatz!K5462,0,IF(M493=Stundenverrechnungssatz!M5462,0,1)))))))</f>
        <v>0</v>
      </c>
      <c r="V493" s="20"/>
    </row>
    <row r="494" spans="1:22" s="38" customFormat="1" ht="15" customHeight="1" x14ac:dyDescent="0.2">
      <c r="A494" s="160">
        <v>490</v>
      </c>
      <c r="B494" s="161" t="s">
        <v>895</v>
      </c>
      <c r="C494" s="161" t="s">
        <v>962</v>
      </c>
      <c r="D494" s="161" t="s">
        <v>650</v>
      </c>
      <c r="E494" s="161" t="s">
        <v>971</v>
      </c>
      <c r="F494" s="161" t="s">
        <v>229</v>
      </c>
      <c r="G494" s="161" t="s">
        <v>964</v>
      </c>
      <c r="H494" s="162">
        <v>62.85</v>
      </c>
      <c r="I494" s="163"/>
      <c r="J494" s="158" t="s">
        <v>32</v>
      </c>
      <c r="K494" s="159"/>
      <c r="L494" s="153">
        <v>96.05</v>
      </c>
      <c r="M494" s="154">
        <f t="shared" si="64"/>
        <v>17.98</v>
      </c>
      <c r="N494" s="155" t="str">
        <f t="shared" si="65"/>
        <v/>
      </c>
      <c r="O494" s="156">
        <f t="shared" si="66"/>
        <v>6036.7425000000003</v>
      </c>
      <c r="P494" s="156" t="e">
        <f t="shared" si="67"/>
        <v>#VALUE!</v>
      </c>
      <c r="Q494" s="156" t="e">
        <f t="shared" si="68"/>
        <v>#VALUE!</v>
      </c>
      <c r="R494" s="157" t="str">
        <f t="shared" si="70"/>
        <v>B</v>
      </c>
      <c r="S494" s="157">
        <f t="shared" si="69"/>
        <v>17.98</v>
      </c>
      <c r="T494" s="157">
        <f t="shared" si="63"/>
        <v>0</v>
      </c>
      <c r="U494" s="157">
        <f>IF(M494&lt;&gt;0,IF(M494=SVS,0,IF(M494=SVSg,0,IF(M494=Stundenverrechnungssatz!G5463,0,IF(M494=Stundenverrechnungssatz!I5463,0,IF(M494=Stundenverrechnungssatz!K5463,0,IF(M494=Stundenverrechnungssatz!M5463,0,1)))))))</f>
        <v>0</v>
      </c>
      <c r="V494" s="20"/>
    </row>
    <row r="495" spans="1:22" s="38" customFormat="1" ht="15" customHeight="1" x14ac:dyDescent="0.2">
      <c r="A495" s="160">
        <v>491</v>
      </c>
      <c r="B495" s="161" t="s">
        <v>895</v>
      </c>
      <c r="C495" s="161" t="s">
        <v>962</v>
      </c>
      <c r="D495" s="161" t="s">
        <v>650</v>
      </c>
      <c r="E495" s="161" t="s">
        <v>972</v>
      </c>
      <c r="F495" s="161" t="s">
        <v>229</v>
      </c>
      <c r="G495" s="161" t="s">
        <v>964</v>
      </c>
      <c r="H495" s="162">
        <v>62.85</v>
      </c>
      <c r="I495" s="163"/>
      <c r="J495" s="158" t="s">
        <v>32</v>
      </c>
      <c r="K495" s="159"/>
      <c r="L495" s="153">
        <v>96.05</v>
      </c>
      <c r="M495" s="154">
        <f t="shared" si="64"/>
        <v>17.98</v>
      </c>
      <c r="N495" s="155" t="str">
        <f t="shared" si="65"/>
        <v/>
      </c>
      <c r="O495" s="156">
        <f t="shared" si="66"/>
        <v>6036.7425000000003</v>
      </c>
      <c r="P495" s="156" t="e">
        <f t="shared" si="67"/>
        <v>#VALUE!</v>
      </c>
      <c r="Q495" s="156" t="e">
        <f t="shared" si="68"/>
        <v>#VALUE!</v>
      </c>
      <c r="R495" s="157" t="str">
        <f t="shared" si="70"/>
        <v>B</v>
      </c>
      <c r="S495" s="157">
        <f t="shared" si="69"/>
        <v>17.98</v>
      </c>
      <c r="T495" s="157">
        <f t="shared" si="63"/>
        <v>0</v>
      </c>
      <c r="U495" s="157">
        <f>IF(M495&lt;&gt;0,IF(M495=SVS,0,IF(M495=SVSg,0,IF(M495=Stundenverrechnungssatz!G5464,0,IF(M495=Stundenverrechnungssatz!I5464,0,IF(M495=Stundenverrechnungssatz!K5464,0,IF(M495=Stundenverrechnungssatz!M5464,0,1)))))))</f>
        <v>0</v>
      </c>
      <c r="V495" s="20"/>
    </row>
    <row r="496" spans="1:22" s="38" customFormat="1" ht="15" customHeight="1" x14ac:dyDescent="0.2">
      <c r="A496" s="160">
        <v>492</v>
      </c>
      <c r="B496" s="161" t="s">
        <v>895</v>
      </c>
      <c r="C496" s="161" t="s">
        <v>962</v>
      </c>
      <c r="D496" s="161" t="s">
        <v>650</v>
      </c>
      <c r="E496" s="161" t="s">
        <v>973</v>
      </c>
      <c r="F496" s="161" t="s">
        <v>229</v>
      </c>
      <c r="G496" s="161" t="s">
        <v>964</v>
      </c>
      <c r="H496" s="162">
        <v>62.85</v>
      </c>
      <c r="I496" s="163"/>
      <c r="J496" s="158" t="s">
        <v>32</v>
      </c>
      <c r="K496" s="159"/>
      <c r="L496" s="153">
        <v>96.05</v>
      </c>
      <c r="M496" s="154">
        <f t="shared" si="64"/>
        <v>17.98</v>
      </c>
      <c r="N496" s="155" t="str">
        <f t="shared" si="65"/>
        <v/>
      </c>
      <c r="O496" s="156">
        <f t="shared" si="66"/>
        <v>6036.7425000000003</v>
      </c>
      <c r="P496" s="156" t="e">
        <f t="shared" si="67"/>
        <v>#VALUE!</v>
      </c>
      <c r="Q496" s="156" t="e">
        <f t="shared" si="68"/>
        <v>#VALUE!</v>
      </c>
      <c r="R496" s="157" t="str">
        <f t="shared" si="70"/>
        <v>B</v>
      </c>
      <c r="S496" s="157">
        <f t="shared" si="69"/>
        <v>17.98</v>
      </c>
      <c r="T496" s="157">
        <f t="shared" si="63"/>
        <v>0</v>
      </c>
      <c r="U496" s="157">
        <f>IF(M496&lt;&gt;0,IF(M496=SVS,0,IF(M496=SVSg,0,IF(M496=Stundenverrechnungssatz!G5465,0,IF(M496=Stundenverrechnungssatz!I5465,0,IF(M496=Stundenverrechnungssatz!K5465,0,IF(M496=Stundenverrechnungssatz!M5465,0,1)))))))</f>
        <v>0</v>
      </c>
      <c r="V496" s="20"/>
    </row>
    <row r="497" spans="1:22" s="38" customFormat="1" ht="15" customHeight="1" x14ac:dyDescent="0.2">
      <c r="A497" s="160">
        <v>493</v>
      </c>
      <c r="B497" s="161" t="s">
        <v>895</v>
      </c>
      <c r="C497" s="161" t="s">
        <v>962</v>
      </c>
      <c r="D497" s="161" t="s">
        <v>650</v>
      </c>
      <c r="E497" s="161" t="s">
        <v>974</v>
      </c>
      <c r="F497" s="161" t="s">
        <v>229</v>
      </c>
      <c r="G497" s="161" t="s">
        <v>964</v>
      </c>
      <c r="H497" s="162">
        <v>62.85</v>
      </c>
      <c r="I497" s="163"/>
      <c r="J497" s="158" t="s">
        <v>32</v>
      </c>
      <c r="K497" s="159"/>
      <c r="L497" s="153">
        <v>96.05</v>
      </c>
      <c r="M497" s="154">
        <f t="shared" si="64"/>
        <v>17.98</v>
      </c>
      <c r="N497" s="155" t="str">
        <f t="shared" si="65"/>
        <v/>
      </c>
      <c r="O497" s="156">
        <f t="shared" si="66"/>
        <v>6036.7425000000003</v>
      </c>
      <c r="P497" s="156" t="e">
        <f t="shared" si="67"/>
        <v>#VALUE!</v>
      </c>
      <c r="Q497" s="156" t="e">
        <f t="shared" si="68"/>
        <v>#VALUE!</v>
      </c>
      <c r="R497" s="157" t="str">
        <f t="shared" si="70"/>
        <v>B</v>
      </c>
      <c r="S497" s="157">
        <f t="shared" si="69"/>
        <v>17.98</v>
      </c>
      <c r="T497" s="157">
        <f t="shared" si="63"/>
        <v>0</v>
      </c>
      <c r="U497" s="157">
        <f>IF(M497&lt;&gt;0,IF(M497=SVS,0,IF(M497=SVSg,0,IF(M497=Stundenverrechnungssatz!G5466,0,IF(M497=Stundenverrechnungssatz!I5466,0,IF(M497=Stundenverrechnungssatz!K5466,0,IF(M497=Stundenverrechnungssatz!M5466,0,1)))))))</f>
        <v>0</v>
      </c>
      <c r="V497" s="20"/>
    </row>
    <row r="498" spans="1:22" s="38" customFormat="1" ht="15" customHeight="1" x14ac:dyDescent="0.2">
      <c r="A498" s="160">
        <v>494</v>
      </c>
      <c r="B498" s="161" t="s">
        <v>895</v>
      </c>
      <c r="C498" s="161" t="s">
        <v>962</v>
      </c>
      <c r="D498" s="161" t="s">
        <v>650</v>
      </c>
      <c r="E498" s="161" t="s">
        <v>975</v>
      </c>
      <c r="F498" s="161" t="s">
        <v>427</v>
      </c>
      <c r="G498" s="161" t="s">
        <v>964</v>
      </c>
      <c r="H498" s="162">
        <v>13.14</v>
      </c>
      <c r="I498" s="163"/>
      <c r="J498" s="158" t="s">
        <v>66</v>
      </c>
      <c r="K498" s="159"/>
      <c r="L498" s="153">
        <v>1</v>
      </c>
      <c r="M498" s="154">
        <f t="shared" si="64"/>
        <v>17.98</v>
      </c>
      <c r="N498" s="155" t="str">
        <f t="shared" si="65"/>
        <v/>
      </c>
      <c r="O498" s="156">
        <f t="shared" si="66"/>
        <v>13.14</v>
      </c>
      <c r="P498" s="156" t="e">
        <f t="shared" si="67"/>
        <v>#VALUE!</v>
      </c>
      <c r="Q498" s="156" t="e">
        <f t="shared" si="68"/>
        <v>#VALUE!</v>
      </c>
      <c r="R498" s="157" t="str">
        <f t="shared" si="70"/>
        <v>T</v>
      </c>
      <c r="S498" s="157">
        <f t="shared" si="69"/>
        <v>17.98</v>
      </c>
      <c r="T498" s="157">
        <f t="shared" si="63"/>
        <v>0</v>
      </c>
      <c r="U498" s="157">
        <f>IF(M498&lt;&gt;0,IF(M498=SVS,0,IF(M498=SVSg,0,IF(M498=Stundenverrechnungssatz!G5467,0,IF(M498=Stundenverrechnungssatz!I5467,0,IF(M498=Stundenverrechnungssatz!K5467,0,IF(M498=Stundenverrechnungssatz!M5467,0,1)))))))</f>
        <v>0</v>
      </c>
      <c r="V498" s="20"/>
    </row>
    <row r="499" spans="1:22" s="38" customFormat="1" ht="15" customHeight="1" x14ac:dyDescent="0.2">
      <c r="A499" s="160">
        <v>495</v>
      </c>
      <c r="B499" s="161" t="s">
        <v>895</v>
      </c>
      <c r="C499" s="161" t="s">
        <v>962</v>
      </c>
      <c r="D499" s="161" t="s">
        <v>650</v>
      </c>
      <c r="E499" s="161" t="s">
        <v>370</v>
      </c>
      <c r="F499" s="161" t="s">
        <v>212</v>
      </c>
      <c r="G499" s="161" t="s">
        <v>964</v>
      </c>
      <c r="H499" s="162">
        <v>58.83</v>
      </c>
      <c r="I499" s="163"/>
      <c r="J499" s="158" t="s">
        <v>36</v>
      </c>
      <c r="K499" s="159"/>
      <c r="L499" s="153">
        <v>191.11</v>
      </c>
      <c r="M499" s="154">
        <f t="shared" si="64"/>
        <v>17.98</v>
      </c>
      <c r="N499" s="155" t="str">
        <f t="shared" si="65"/>
        <v/>
      </c>
      <c r="O499" s="156">
        <f t="shared" si="66"/>
        <v>11243.0013</v>
      </c>
      <c r="P499" s="156" t="e">
        <f t="shared" si="67"/>
        <v>#VALUE!</v>
      </c>
      <c r="Q499" s="156" t="e">
        <f t="shared" si="68"/>
        <v>#VALUE!</v>
      </c>
      <c r="R499" s="157" t="str">
        <f t="shared" si="70"/>
        <v>F</v>
      </c>
      <c r="S499" s="157">
        <f t="shared" si="69"/>
        <v>17.98</v>
      </c>
      <c r="T499" s="157">
        <f t="shared" si="63"/>
        <v>0</v>
      </c>
      <c r="U499" s="157">
        <f>IF(M499&lt;&gt;0,IF(M499=SVS,0,IF(M499=SVSg,0,IF(M499=Stundenverrechnungssatz!G5468,0,IF(M499=Stundenverrechnungssatz!I5468,0,IF(M499=Stundenverrechnungssatz!K5468,0,IF(M499=Stundenverrechnungssatz!M5468,0,1)))))))</f>
        <v>0</v>
      </c>
      <c r="V499" s="20"/>
    </row>
    <row r="500" spans="1:22" s="38" customFormat="1" ht="15" customHeight="1" x14ac:dyDescent="0.2">
      <c r="A500" s="160">
        <v>496</v>
      </c>
      <c r="B500" s="161" t="s">
        <v>895</v>
      </c>
      <c r="C500" s="161" t="s">
        <v>976</v>
      </c>
      <c r="D500" s="161" t="s">
        <v>285</v>
      </c>
      <c r="E500" s="161" t="s">
        <v>963</v>
      </c>
      <c r="F500" s="161" t="s">
        <v>229</v>
      </c>
      <c r="G500" s="161" t="s">
        <v>964</v>
      </c>
      <c r="H500" s="162">
        <v>62.85</v>
      </c>
      <c r="I500" s="163"/>
      <c r="J500" s="158" t="s">
        <v>32</v>
      </c>
      <c r="K500" s="159"/>
      <c r="L500" s="153">
        <v>96.05</v>
      </c>
      <c r="M500" s="154">
        <f t="shared" si="64"/>
        <v>17.98</v>
      </c>
      <c r="N500" s="155" t="str">
        <f t="shared" si="65"/>
        <v/>
      </c>
      <c r="O500" s="156">
        <f t="shared" si="66"/>
        <v>6036.7425000000003</v>
      </c>
      <c r="P500" s="156" t="e">
        <f t="shared" si="67"/>
        <v>#VALUE!</v>
      </c>
      <c r="Q500" s="156" t="e">
        <f t="shared" si="68"/>
        <v>#VALUE!</v>
      </c>
      <c r="R500" s="157" t="str">
        <f t="shared" si="70"/>
        <v>B</v>
      </c>
      <c r="S500" s="157">
        <f t="shared" si="69"/>
        <v>17.98</v>
      </c>
      <c r="T500" s="157">
        <f t="shared" si="63"/>
        <v>0</v>
      </c>
      <c r="U500" s="157">
        <f>IF(M500&lt;&gt;0,IF(M500=SVS,0,IF(M500=SVSg,0,IF(M500=Stundenverrechnungssatz!G5469,0,IF(M500=Stundenverrechnungssatz!I5469,0,IF(M500=Stundenverrechnungssatz!K5469,0,IF(M500=Stundenverrechnungssatz!M5469,0,1)))))))</f>
        <v>0</v>
      </c>
      <c r="V500" s="20"/>
    </row>
    <row r="501" spans="1:22" s="38" customFormat="1" ht="15" customHeight="1" x14ac:dyDescent="0.2">
      <c r="A501" s="160">
        <v>497</v>
      </c>
      <c r="B501" s="161" t="s">
        <v>895</v>
      </c>
      <c r="C501" s="161" t="s">
        <v>976</v>
      </c>
      <c r="D501" s="161" t="s">
        <v>285</v>
      </c>
      <c r="E501" s="161" t="s">
        <v>961</v>
      </c>
      <c r="F501" s="161" t="s">
        <v>229</v>
      </c>
      <c r="G501" s="161" t="s">
        <v>964</v>
      </c>
      <c r="H501" s="162">
        <v>62.85</v>
      </c>
      <c r="I501" s="163"/>
      <c r="J501" s="158" t="s">
        <v>32</v>
      </c>
      <c r="K501" s="159"/>
      <c r="L501" s="153">
        <v>96.05</v>
      </c>
      <c r="M501" s="154">
        <f t="shared" si="64"/>
        <v>17.98</v>
      </c>
      <c r="N501" s="155" t="str">
        <f t="shared" si="65"/>
        <v/>
      </c>
      <c r="O501" s="156">
        <f t="shared" si="66"/>
        <v>6036.7425000000003</v>
      </c>
      <c r="P501" s="156" t="e">
        <f t="shared" si="67"/>
        <v>#VALUE!</v>
      </c>
      <c r="Q501" s="156" t="e">
        <f t="shared" si="68"/>
        <v>#VALUE!</v>
      </c>
      <c r="R501" s="157" t="str">
        <f t="shared" si="70"/>
        <v>B</v>
      </c>
      <c r="S501" s="157">
        <f t="shared" si="69"/>
        <v>17.98</v>
      </c>
      <c r="T501" s="157">
        <f t="shared" si="63"/>
        <v>0</v>
      </c>
      <c r="U501" s="157">
        <f>IF(M501&lt;&gt;0,IF(M501=SVS,0,IF(M501=SVSg,0,IF(M501=Stundenverrechnungssatz!G5470,0,IF(M501=Stundenverrechnungssatz!I5470,0,IF(M501=Stundenverrechnungssatz!K5470,0,IF(M501=Stundenverrechnungssatz!M5470,0,1)))))))</f>
        <v>0</v>
      </c>
      <c r="V501" s="20"/>
    </row>
    <row r="502" spans="1:22" s="38" customFormat="1" ht="15" customHeight="1" x14ac:dyDescent="0.2">
      <c r="A502" s="160">
        <v>498</v>
      </c>
      <c r="B502" s="161" t="s">
        <v>895</v>
      </c>
      <c r="C502" s="161" t="s">
        <v>976</v>
      </c>
      <c r="D502" s="161" t="s">
        <v>285</v>
      </c>
      <c r="E502" s="161" t="s">
        <v>965</v>
      </c>
      <c r="F502" s="161" t="s">
        <v>229</v>
      </c>
      <c r="G502" s="161" t="s">
        <v>964</v>
      </c>
      <c r="H502" s="162">
        <v>62.85</v>
      </c>
      <c r="I502" s="163"/>
      <c r="J502" s="158" t="s">
        <v>32</v>
      </c>
      <c r="K502" s="159"/>
      <c r="L502" s="153">
        <v>96.05</v>
      </c>
      <c r="M502" s="154">
        <f t="shared" si="64"/>
        <v>17.98</v>
      </c>
      <c r="N502" s="155" t="str">
        <f t="shared" si="65"/>
        <v/>
      </c>
      <c r="O502" s="156">
        <f t="shared" si="66"/>
        <v>6036.7425000000003</v>
      </c>
      <c r="P502" s="156" t="e">
        <f t="shared" si="67"/>
        <v>#VALUE!</v>
      </c>
      <c r="Q502" s="156" t="e">
        <f t="shared" si="68"/>
        <v>#VALUE!</v>
      </c>
      <c r="R502" s="157" t="str">
        <f t="shared" si="70"/>
        <v>B</v>
      </c>
      <c r="S502" s="157">
        <f t="shared" si="69"/>
        <v>17.98</v>
      </c>
      <c r="T502" s="157">
        <f t="shared" si="63"/>
        <v>0</v>
      </c>
      <c r="U502" s="157">
        <f>IF(M502&lt;&gt;0,IF(M502=SVS,0,IF(M502=SVSg,0,IF(M502=Stundenverrechnungssatz!G5471,0,IF(M502=Stundenverrechnungssatz!I5471,0,IF(M502=Stundenverrechnungssatz!K5471,0,IF(M502=Stundenverrechnungssatz!M5471,0,1)))))))</f>
        <v>0</v>
      </c>
      <c r="V502" s="20"/>
    </row>
    <row r="503" spans="1:22" s="38" customFormat="1" ht="15" customHeight="1" x14ac:dyDescent="0.2">
      <c r="A503" s="160">
        <v>499</v>
      </c>
      <c r="B503" s="161" t="s">
        <v>895</v>
      </c>
      <c r="C503" s="161" t="s">
        <v>976</v>
      </c>
      <c r="D503" s="161" t="s">
        <v>285</v>
      </c>
      <c r="E503" s="161" t="s">
        <v>966</v>
      </c>
      <c r="F503" s="161" t="s">
        <v>229</v>
      </c>
      <c r="G503" s="161" t="s">
        <v>964</v>
      </c>
      <c r="H503" s="162">
        <v>62.85</v>
      </c>
      <c r="I503" s="163"/>
      <c r="J503" s="158" t="s">
        <v>32</v>
      </c>
      <c r="K503" s="159"/>
      <c r="L503" s="153">
        <v>96.05</v>
      </c>
      <c r="M503" s="154">
        <f t="shared" si="64"/>
        <v>17.98</v>
      </c>
      <c r="N503" s="155" t="str">
        <f t="shared" si="65"/>
        <v/>
      </c>
      <c r="O503" s="156">
        <f t="shared" si="66"/>
        <v>6036.7425000000003</v>
      </c>
      <c r="P503" s="156" t="e">
        <f t="shared" si="67"/>
        <v>#VALUE!</v>
      </c>
      <c r="Q503" s="156" t="e">
        <f t="shared" si="68"/>
        <v>#VALUE!</v>
      </c>
      <c r="R503" s="157" t="str">
        <f t="shared" si="70"/>
        <v>B</v>
      </c>
      <c r="S503" s="157">
        <f t="shared" si="69"/>
        <v>17.98</v>
      </c>
      <c r="T503" s="157">
        <f t="shared" si="63"/>
        <v>0</v>
      </c>
      <c r="U503" s="157">
        <f>IF(M503&lt;&gt;0,IF(M503=SVS,0,IF(M503=SVSg,0,IF(M503=Stundenverrechnungssatz!G5472,0,IF(M503=Stundenverrechnungssatz!I5472,0,IF(M503=Stundenverrechnungssatz!K5472,0,IF(M503=Stundenverrechnungssatz!M5472,0,1)))))))</f>
        <v>0</v>
      </c>
      <c r="V503" s="20"/>
    </row>
    <row r="504" spans="1:22" s="38" customFormat="1" ht="15" customHeight="1" x14ac:dyDescent="0.2">
      <c r="A504" s="160">
        <v>500</v>
      </c>
      <c r="B504" s="161" t="s">
        <v>895</v>
      </c>
      <c r="C504" s="161" t="s">
        <v>976</v>
      </c>
      <c r="D504" s="161" t="s">
        <v>285</v>
      </c>
      <c r="E504" s="161" t="s">
        <v>967</v>
      </c>
      <c r="F504" s="161" t="s">
        <v>229</v>
      </c>
      <c r="G504" s="161" t="s">
        <v>964</v>
      </c>
      <c r="H504" s="162">
        <v>62.85</v>
      </c>
      <c r="I504" s="163"/>
      <c r="J504" s="158" t="s">
        <v>32</v>
      </c>
      <c r="K504" s="159"/>
      <c r="L504" s="153">
        <v>96.05</v>
      </c>
      <c r="M504" s="154">
        <f t="shared" si="64"/>
        <v>17.98</v>
      </c>
      <c r="N504" s="155" t="str">
        <f t="shared" si="65"/>
        <v/>
      </c>
      <c r="O504" s="156">
        <f t="shared" si="66"/>
        <v>6036.7425000000003</v>
      </c>
      <c r="P504" s="156" t="e">
        <f t="shared" si="67"/>
        <v>#VALUE!</v>
      </c>
      <c r="Q504" s="156" t="e">
        <f t="shared" si="68"/>
        <v>#VALUE!</v>
      </c>
      <c r="R504" s="157" t="str">
        <f t="shared" si="70"/>
        <v>B</v>
      </c>
      <c r="S504" s="157">
        <f t="shared" si="69"/>
        <v>17.98</v>
      </c>
      <c r="T504" s="157">
        <f t="shared" si="63"/>
        <v>0</v>
      </c>
      <c r="U504" s="157">
        <f>IF(M504&lt;&gt;0,IF(M504=SVS,0,IF(M504=SVSg,0,IF(M504=Stundenverrechnungssatz!G5473,0,IF(M504=Stundenverrechnungssatz!I5473,0,IF(M504=Stundenverrechnungssatz!K5473,0,IF(M504=Stundenverrechnungssatz!M5473,0,1)))))))</f>
        <v>0</v>
      </c>
      <c r="V504" s="20"/>
    </row>
    <row r="505" spans="1:22" s="38" customFormat="1" ht="15" customHeight="1" x14ac:dyDescent="0.2">
      <c r="A505" s="160">
        <v>501</v>
      </c>
      <c r="B505" s="161" t="s">
        <v>895</v>
      </c>
      <c r="C505" s="161" t="s">
        <v>976</v>
      </c>
      <c r="D505" s="161" t="s">
        <v>285</v>
      </c>
      <c r="E505" s="161" t="s">
        <v>968</v>
      </c>
      <c r="F505" s="161" t="s">
        <v>340</v>
      </c>
      <c r="G505" s="161" t="s">
        <v>964</v>
      </c>
      <c r="H505" s="162">
        <v>13.14</v>
      </c>
      <c r="I505" s="163"/>
      <c r="J505" s="158" t="s">
        <v>66</v>
      </c>
      <c r="K505" s="159"/>
      <c r="L505" s="153">
        <v>1</v>
      </c>
      <c r="M505" s="154">
        <f t="shared" si="64"/>
        <v>17.98</v>
      </c>
      <c r="N505" s="155" t="str">
        <f t="shared" si="65"/>
        <v/>
      </c>
      <c r="O505" s="156">
        <f t="shared" si="66"/>
        <v>13.14</v>
      </c>
      <c r="P505" s="156" t="e">
        <f t="shared" si="67"/>
        <v>#VALUE!</v>
      </c>
      <c r="Q505" s="156" t="e">
        <f t="shared" si="68"/>
        <v>#VALUE!</v>
      </c>
      <c r="R505" s="157" t="str">
        <f t="shared" si="70"/>
        <v>T</v>
      </c>
      <c r="S505" s="157">
        <f t="shared" si="69"/>
        <v>17.98</v>
      </c>
      <c r="T505" s="157">
        <f t="shared" si="63"/>
        <v>0</v>
      </c>
      <c r="U505" s="157">
        <f>IF(M505&lt;&gt;0,IF(M505=SVS,0,IF(M505=SVSg,0,IF(M505=Stundenverrechnungssatz!G5474,0,IF(M505=Stundenverrechnungssatz!I5474,0,IF(M505=Stundenverrechnungssatz!K5474,0,IF(M505=Stundenverrechnungssatz!M5474,0,1)))))))</f>
        <v>0</v>
      </c>
      <c r="V505" s="20"/>
    </row>
    <row r="506" spans="1:22" s="38" customFormat="1" ht="15" customHeight="1" x14ac:dyDescent="0.2">
      <c r="A506" s="160">
        <v>502</v>
      </c>
      <c r="B506" s="161" t="s">
        <v>895</v>
      </c>
      <c r="C506" s="161" t="s">
        <v>976</v>
      </c>
      <c r="D506" s="161" t="s">
        <v>285</v>
      </c>
      <c r="E506" s="161" t="s">
        <v>969</v>
      </c>
      <c r="F506" s="161" t="s">
        <v>212</v>
      </c>
      <c r="G506" s="161" t="s">
        <v>964</v>
      </c>
      <c r="H506" s="162">
        <v>74.23</v>
      </c>
      <c r="I506" s="163"/>
      <c r="J506" s="158" t="s">
        <v>36</v>
      </c>
      <c r="K506" s="159"/>
      <c r="L506" s="153">
        <v>191.11</v>
      </c>
      <c r="M506" s="154">
        <f t="shared" si="64"/>
        <v>17.98</v>
      </c>
      <c r="N506" s="155" t="str">
        <f t="shared" si="65"/>
        <v/>
      </c>
      <c r="O506" s="156">
        <f t="shared" si="66"/>
        <v>14186.095300000003</v>
      </c>
      <c r="P506" s="156" t="e">
        <f t="shared" si="67"/>
        <v>#VALUE!</v>
      </c>
      <c r="Q506" s="156" t="e">
        <f t="shared" si="68"/>
        <v>#VALUE!</v>
      </c>
      <c r="R506" s="157" t="str">
        <f t="shared" si="70"/>
        <v>F</v>
      </c>
      <c r="S506" s="157">
        <f t="shared" si="69"/>
        <v>17.98</v>
      </c>
      <c r="T506" s="157">
        <f t="shared" si="63"/>
        <v>0</v>
      </c>
      <c r="U506" s="157">
        <f>IF(M506&lt;&gt;0,IF(M506=SVS,0,IF(M506=SVSg,0,IF(M506=Stundenverrechnungssatz!G5475,0,IF(M506=Stundenverrechnungssatz!I5475,0,IF(M506=Stundenverrechnungssatz!K5475,0,IF(M506=Stundenverrechnungssatz!M5475,0,1)))))))</f>
        <v>0</v>
      </c>
      <c r="V506" s="20"/>
    </row>
    <row r="507" spans="1:22" s="38" customFormat="1" ht="15" customHeight="1" x14ac:dyDescent="0.2">
      <c r="A507" s="160">
        <v>503</v>
      </c>
      <c r="B507" s="161" t="s">
        <v>895</v>
      </c>
      <c r="C507" s="161" t="s">
        <v>976</v>
      </c>
      <c r="D507" s="161" t="s">
        <v>285</v>
      </c>
      <c r="E507" s="161" t="s">
        <v>977</v>
      </c>
      <c r="F507" s="161" t="s">
        <v>446</v>
      </c>
      <c r="G507" s="161" t="s">
        <v>333</v>
      </c>
      <c r="H507" s="162">
        <v>5.92</v>
      </c>
      <c r="I507" s="163"/>
      <c r="J507" s="158" t="s">
        <v>34</v>
      </c>
      <c r="K507" s="159"/>
      <c r="L507" s="153">
        <v>191.11</v>
      </c>
      <c r="M507" s="154">
        <f t="shared" si="64"/>
        <v>17.98</v>
      </c>
      <c r="N507" s="155" t="str">
        <f t="shared" si="65"/>
        <v/>
      </c>
      <c r="O507" s="156">
        <f t="shared" si="66"/>
        <v>1131.3712</v>
      </c>
      <c r="P507" s="156" t="e">
        <f t="shared" si="67"/>
        <v>#VALUE!</v>
      </c>
      <c r="Q507" s="156" t="e">
        <f t="shared" si="68"/>
        <v>#VALUE!</v>
      </c>
      <c r="R507" s="157" t="str">
        <f t="shared" si="70"/>
        <v>C</v>
      </c>
      <c r="S507" s="157">
        <f t="shared" si="69"/>
        <v>17.98</v>
      </c>
      <c r="T507" s="157">
        <f t="shared" si="63"/>
        <v>0</v>
      </c>
      <c r="U507" s="157">
        <f>IF(M507&lt;&gt;0,IF(M507=SVS,0,IF(M507=SVSg,0,IF(M507=Stundenverrechnungssatz!G5476,0,IF(M507=Stundenverrechnungssatz!I5476,0,IF(M507=Stundenverrechnungssatz!K5476,0,IF(M507=Stundenverrechnungssatz!M5476,0,1)))))))</f>
        <v>0</v>
      </c>
      <c r="V507" s="20"/>
    </row>
    <row r="508" spans="1:22" s="38" customFormat="1" ht="15" customHeight="1" x14ac:dyDescent="0.2">
      <c r="A508" s="160">
        <v>504</v>
      </c>
      <c r="B508" s="161" t="s">
        <v>895</v>
      </c>
      <c r="C508" s="161" t="s">
        <v>976</v>
      </c>
      <c r="D508" s="161" t="s">
        <v>285</v>
      </c>
      <c r="E508" s="161" t="s">
        <v>978</v>
      </c>
      <c r="F508" s="161" t="s">
        <v>218</v>
      </c>
      <c r="G508" s="161" t="s">
        <v>333</v>
      </c>
      <c r="H508" s="162">
        <v>7.8</v>
      </c>
      <c r="I508" s="163"/>
      <c r="J508" s="158" t="s">
        <v>34</v>
      </c>
      <c r="K508" s="159"/>
      <c r="L508" s="153">
        <v>191.11</v>
      </c>
      <c r="M508" s="154">
        <f t="shared" si="64"/>
        <v>17.98</v>
      </c>
      <c r="N508" s="155" t="str">
        <f t="shared" si="65"/>
        <v/>
      </c>
      <c r="O508" s="156">
        <f t="shared" si="66"/>
        <v>1490.6580000000001</v>
      </c>
      <c r="P508" s="156" t="e">
        <f t="shared" si="67"/>
        <v>#VALUE!</v>
      </c>
      <c r="Q508" s="156" t="e">
        <f t="shared" si="68"/>
        <v>#VALUE!</v>
      </c>
      <c r="R508" s="157" t="str">
        <f t="shared" si="70"/>
        <v>C</v>
      </c>
      <c r="S508" s="157">
        <f t="shared" si="69"/>
        <v>17.98</v>
      </c>
      <c r="T508" s="157">
        <f t="shared" si="63"/>
        <v>0</v>
      </c>
      <c r="U508" s="157">
        <f>IF(M508&lt;&gt;0,IF(M508=SVS,0,IF(M508=SVSg,0,IF(M508=Stundenverrechnungssatz!G5477,0,IF(M508=Stundenverrechnungssatz!I5477,0,IF(M508=Stundenverrechnungssatz!K5477,0,IF(M508=Stundenverrechnungssatz!M5477,0,1)))))))</f>
        <v>0</v>
      </c>
      <c r="V508" s="20"/>
    </row>
    <row r="509" spans="1:22" s="38" customFormat="1" ht="15" customHeight="1" x14ac:dyDescent="0.2">
      <c r="A509" s="160">
        <v>505</v>
      </c>
      <c r="B509" s="161" t="s">
        <v>895</v>
      </c>
      <c r="C509" s="161" t="s">
        <v>976</v>
      </c>
      <c r="D509" s="161" t="s">
        <v>285</v>
      </c>
      <c r="E509" s="161" t="s">
        <v>979</v>
      </c>
      <c r="F509" s="161" t="s">
        <v>447</v>
      </c>
      <c r="G509" s="161" t="s">
        <v>333</v>
      </c>
      <c r="H509" s="162">
        <v>5.92</v>
      </c>
      <c r="I509" s="163"/>
      <c r="J509" s="158" t="s">
        <v>34</v>
      </c>
      <c r="K509" s="159"/>
      <c r="L509" s="153">
        <v>191.11</v>
      </c>
      <c r="M509" s="154">
        <f t="shared" si="64"/>
        <v>17.98</v>
      </c>
      <c r="N509" s="155" t="str">
        <f t="shared" si="65"/>
        <v/>
      </c>
      <c r="O509" s="156">
        <f t="shared" si="66"/>
        <v>1131.3712</v>
      </c>
      <c r="P509" s="156" t="e">
        <f t="shared" si="67"/>
        <v>#VALUE!</v>
      </c>
      <c r="Q509" s="156" t="e">
        <f t="shared" si="68"/>
        <v>#VALUE!</v>
      </c>
      <c r="R509" s="157" t="str">
        <f t="shared" si="70"/>
        <v>C</v>
      </c>
      <c r="S509" s="157">
        <f t="shared" si="69"/>
        <v>17.98</v>
      </c>
      <c r="T509" s="157">
        <f t="shared" si="63"/>
        <v>0</v>
      </c>
      <c r="U509" s="157">
        <f>IF(M509&lt;&gt;0,IF(M509=SVS,0,IF(M509=SVSg,0,IF(M509=Stundenverrechnungssatz!G5478,0,IF(M509=Stundenverrechnungssatz!I5478,0,IF(M509=Stundenverrechnungssatz!K5478,0,IF(M509=Stundenverrechnungssatz!M5478,0,1)))))))</f>
        <v>0</v>
      </c>
      <c r="V509" s="20"/>
    </row>
    <row r="510" spans="1:22" s="38" customFormat="1" ht="15" customHeight="1" x14ac:dyDescent="0.2">
      <c r="A510" s="160">
        <v>506</v>
      </c>
      <c r="B510" s="161" t="s">
        <v>895</v>
      </c>
      <c r="C510" s="161" t="s">
        <v>976</v>
      </c>
      <c r="D510" s="161" t="s">
        <v>285</v>
      </c>
      <c r="E510" s="161" t="s">
        <v>980</v>
      </c>
      <c r="F510" s="161" t="s">
        <v>258</v>
      </c>
      <c r="G510" s="161" t="s">
        <v>333</v>
      </c>
      <c r="H510" s="162">
        <v>9.0399999999999991</v>
      </c>
      <c r="I510" s="163"/>
      <c r="J510" s="158" t="s">
        <v>34</v>
      </c>
      <c r="K510" s="159"/>
      <c r="L510" s="153">
        <v>191.11</v>
      </c>
      <c r="M510" s="154">
        <f t="shared" si="64"/>
        <v>17.98</v>
      </c>
      <c r="N510" s="155" t="str">
        <f t="shared" si="65"/>
        <v/>
      </c>
      <c r="O510" s="156">
        <f t="shared" si="66"/>
        <v>1727.6343999999999</v>
      </c>
      <c r="P510" s="156" t="e">
        <f t="shared" si="67"/>
        <v>#VALUE!</v>
      </c>
      <c r="Q510" s="156" t="e">
        <f t="shared" si="68"/>
        <v>#VALUE!</v>
      </c>
      <c r="R510" s="157" t="str">
        <f t="shared" si="70"/>
        <v>C</v>
      </c>
      <c r="S510" s="157">
        <f t="shared" si="69"/>
        <v>17.98</v>
      </c>
      <c r="T510" s="157">
        <f t="shared" ref="T510:T573" si="71">IF(I510="x",H510,0)</f>
        <v>0</v>
      </c>
      <c r="U510" s="157">
        <f>IF(M510&lt;&gt;0,IF(M510=SVS,0,IF(M510=SVSg,0,IF(M510=Stundenverrechnungssatz!G5479,0,IF(M510=Stundenverrechnungssatz!I5479,0,IF(M510=Stundenverrechnungssatz!K5479,0,IF(M510=Stundenverrechnungssatz!M5479,0,1)))))))</f>
        <v>0</v>
      </c>
      <c r="V510" s="20"/>
    </row>
    <row r="511" spans="1:22" s="38" customFormat="1" ht="15" customHeight="1" x14ac:dyDescent="0.2">
      <c r="A511" s="160">
        <v>507</v>
      </c>
      <c r="B511" s="161" t="s">
        <v>895</v>
      </c>
      <c r="C511" s="161" t="s">
        <v>435</v>
      </c>
      <c r="D511" s="161" t="s">
        <v>210</v>
      </c>
      <c r="E511" s="161" t="s">
        <v>230</v>
      </c>
      <c r="F511" s="161" t="s">
        <v>231</v>
      </c>
      <c r="G511" s="161" t="s">
        <v>219</v>
      </c>
      <c r="H511" s="162">
        <v>9.83</v>
      </c>
      <c r="I511" s="163"/>
      <c r="J511" s="158" t="s">
        <v>53</v>
      </c>
      <c r="K511" s="159"/>
      <c r="L511" s="153">
        <v>96.05</v>
      </c>
      <c r="M511" s="154">
        <f t="shared" si="64"/>
        <v>17.98</v>
      </c>
      <c r="N511" s="155" t="str">
        <f t="shared" si="65"/>
        <v/>
      </c>
      <c r="O511" s="156">
        <f t="shared" si="66"/>
        <v>944.17149999999992</v>
      </c>
      <c r="P511" s="156" t="e">
        <f t="shared" si="67"/>
        <v>#VALUE!</v>
      </c>
      <c r="Q511" s="156" t="e">
        <f t="shared" si="68"/>
        <v>#VALUE!</v>
      </c>
      <c r="R511" s="157" t="str">
        <f t="shared" si="70"/>
        <v>E</v>
      </c>
      <c r="S511" s="157">
        <f t="shared" si="69"/>
        <v>17.98</v>
      </c>
      <c r="T511" s="157">
        <f t="shared" si="71"/>
        <v>0</v>
      </c>
      <c r="U511" s="157">
        <f>IF(M511&lt;&gt;0,IF(M511=SVS,0,IF(M511=SVSg,0,IF(M511=Stundenverrechnungssatz!G5480,0,IF(M511=Stundenverrechnungssatz!I5480,0,IF(M511=Stundenverrechnungssatz!K5480,0,IF(M511=Stundenverrechnungssatz!M5480,0,1)))))))</f>
        <v>0</v>
      </c>
      <c r="V511" s="20"/>
    </row>
    <row r="512" spans="1:22" s="38" customFormat="1" ht="15" customHeight="1" x14ac:dyDescent="0.2">
      <c r="A512" s="160">
        <v>508</v>
      </c>
      <c r="B512" s="161" t="s">
        <v>895</v>
      </c>
      <c r="C512" s="161" t="s">
        <v>435</v>
      </c>
      <c r="D512" s="161" t="s">
        <v>210</v>
      </c>
      <c r="E512" s="161" t="s">
        <v>232</v>
      </c>
      <c r="F512" s="161" t="s">
        <v>231</v>
      </c>
      <c r="G512" s="161" t="s">
        <v>219</v>
      </c>
      <c r="H512" s="162">
        <v>9.84</v>
      </c>
      <c r="I512" s="163"/>
      <c r="J512" s="158" t="s">
        <v>53</v>
      </c>
      <c r="K512" s="159"/>
      <c r="L512" s="153">
        <v>96.05</v>
      </c>
      <c r="M512" s="154">
        <f t="shared" si="64"/>
        <v>17.98</v>
      </c>
      <c r="N512" s="155" t="str">
        <f t="shared" si="65"/>
        <v/>
      </c>
      <c r="O512" s="156">
        <f t="shared" si="66"/>
        <v>945.13199999999995</v>
      </c>
      <c r="P512" s="156" t="e">
        <f t="shared" si="67"/>
        <v>#VALUE!</v>
      </c>
      <c r="Q512" s="156" t="e">
        <f t="shared" si="68"/>
        <v>#VALUE!</v>
      </c>
      <c r="R512" s="157" t="str">
        <f t="shared" si="70"/>
        <v>E</v>
      </c>
      <c r="S512" s="157">
        <f t="shared" si="69"/>
        <v>17.98</v>
      </c>
      <c r="T512" s="157">
        <f t="shared" si="71"/>
        <v>0</v>
      </c>
      <c r="U512" s="157">
        <f>IF(M512&lt;&gt;0,IF(M512=SVS,0,IF(M512=SVSg,0,IF(M512=Stundenverrechnungssatz!G5481,0,IF(M512=Stundenverrechnungssatz!I5481,0,IF(M512=Stundenverrechnungssatz!K5481,0,IF(M512=Stundenverrechnungssatz!M5481,0,1)))))))</f>
        <v>0</v>
      </c>
      <c r="V512" s="20"/>
    </row>
    <row r="513" spans="1:22" s="38" customFormat="1" ht="15" customHeight="1" x14ac:dyDescent="0.2">
      <c r="A513" s="160">
        <v>509</v>
      </c>
      <c r="B513" s="161" t="s">
        <v>895</v>
      </c>
      <c r="C513" s="161" t="s">
        <v>435</v>
      </c>
      <c r="D513" s="161" t="s">
        <v>210</v>
      </c>
      <c r="E513" s="161" t="s">
        <v>241</v>
      </c>
      <c r="F513" s="161" t="s">
        <v>445</v>
      </c>
      <c r="G513" s="161" t="s">
        <v>221</v>
      </c>
      <c r="H513" s="162">
        <v>199.1</v>
      </c>
      <c r="I513" s="163" t="s">
        <v>214</v>
      </c>
      <c r="J513" s="158" t="s">
        <v>60</v>
      </c>
      <c r="K513" s="159"/>
      <c r="L513" s="153">
        <v>38.08</v>
      </c>
      <c r="M513" s="154">
        <f t="shared" si="64"/>
        <v>17.98</v>
      </c>
      <c r="N513" s="155" t="str">
        <f t="shared" si="65"/>
        <v/>
      </c>
      <c r="O513" s="156">
        <f t="shared" si="66"/>
        <v>7581.7279999999992</v>
      </c>
      <c r="P513" s="156" t="e">
        <f t="shared" si="67"/>
        <v>#VALUE!</v>
      </c>
      <c r="Q513" s="156" t="e">
        <f t="shared" si="68"/>
        <v>#VALUE!</v>
      </c>
      <c r="R513" s="157" t="str">
        <f t="shared" si="70"/>
        <v>H</v>
      </c>
      <c r="S513" s="157">
        <f t="shared" si="69"/>
        <v>17.98</v>
      </c>
      <c r="T513" s="157">
        <f t="shared" si="71"/>
        <v>199.1</v>
      </c>
      <c r="U513" s="157">
        <f>IF(M513&lt;&gt;0,IF(M513=SVS,0,IF(M513=SVSg,0,IF(M513=Stundenverrechnungssatz!G5482,0,IF(M513=Stundenverrechnungssatz!I5482,0,IF(M513=Stundenverrechnungssatz!K5482,0,IF(M513=Stundenverrechnungssatz!M5482,0,1)))))))</f>
        <v>0</v>
      </c>
      <c r="V513" s="20"/>
    </row>
    <row r="514" spans="1:22" s="38" customFormat="1" ht="15" customHeight="1" x14ac:dyDescent="0.2">
      <c r="A514" s="160">
        <v>510</v>
      </c>
      <c r="B514" s="161" t="s">
        <v>895</v>
      </c>
      <c r="C514" s="161" t="s">
        <v>435</v>
      </c>
      <c r="D514" s="161" t="s">
        <v>285</v>
      </c>
      <c r="E514" s="161" t="s">
        <v>286</v>
      </c>
      <c r="F514" s="161" t="s">
        <v>301</v>
      </c>
      <c r="G514" s="161" t="s">
        <v>219</v>
      </c>
      <c r="H514" s="162">
        <v>6.54</v>
      </c>
      <c r="I514" s="163"/>
      <c r="J514" s="158" t="s">
        <v>31</v>
      </c>
      <c r="K514" s="159"/>
      <c r="L514" s="153">
        <v>96.05</v>
      </c>
      <c r="M514" s="154">
        <f t="shared" si="64"/>
        <v>17.98</v>
      </c>
      <c r="N514" s="155" t="str">
        <f t="shared" si="65"/>
        <v/>
      </c>
      <c r="O514" s="156">
        <f t="shared" si="66"/>
        <v>628.16700000000003</v>
      </c>
      <c r="P514" s="156" t="e">
        <f t="shared" si="67"/>
        <v>#VALUE!</v>
      </c>
      <c r="Q514" s="156" t="e">
        <f t="shared" si="68"/>
        <v>#VALUE!</v>
      </c>
      <c r="R514" s="157" t="str">
        <f t="shared" si="70"/>
        <v>A</v>
      </c>
      <c r="S514" s="157">
        <f t="shared" si="69"/>
        <v>17.98</v>
      </c>
      <c r="T514" s="157">
        <f t="shared" si="71"/>
        <v>0</v>
      </c>
      <c r="U514" s="157">
        <f>IF(M514&lt;&gt;0,IF(M514=SVS,0,IF(M514=SVSg,0,IF(M514=Stundenverrechnungssatz!G5483,0,IF(M514=Stundenverrechnungssatz!I5483,0,IF(M514=Stundenverrechnungssatz!K5483,0,IF(M514=Stundenverrechnungssatz!M5483,0,1)))))))</f>
        <v>0</v>
      </c>
      <c r="V514" s="20"/>
    </row>
    <row r="515" spans="1:22" s="38" customFormat="1" ht="15" customHeight="1" x14ac:dyDescent="0.2">
      <c r="A515" s="160">
        <v>511</v>
      </c>
      <c r="B515" s="161" t="s">
        <v>895</v>
      </c>
      <c r="C515" s="161" t="s">
        <v>435</v>
      </c>
      <c r="D515" s="161" t="s">
        <v>285</v>
      </c>
      <c r="E515" s="161" t="s">
        <v>287</v>
      </c>
      <c r="F515" s="161" t="s">
        <v>244</v>
      </c>
      <c r="G515" s="161" t="s">
        <v>217</v>
      </c>
      <c r="H515" s="162">
        <v>5.79</v>
      </c>
      <c r="I515" s="163"/>
      <c r="J515" s="158" t="s">
        <v>34</v>
      </c>
      <c r="K515" s="159"/>
      <c r="L515" s="153">
        <v>191.11</v>
      </c>
      <c r="M515" s="154">
        <f t="shared" si="64"/>
        <v>17.98</v>
      </c>
      <c r="N515" s="155" t="str">
        <f t="shared" si="65"/>
        <v/>
      </c>
      <c r="O515" s="156">
        <f t="shared" si="66"/>
        <v>1106.5269000000001</v>
      </c>
      <c r="P515" s="156" t="e">
        <f t="shared" si="67"/>
        <v>#VALUE!</v>
      </c>
      <c r="Q515" s="156" t="e">
        <f t="shared" si="68"/>
        <v>#VALUE!</v>
      </c>
      <c r="R515" s="157" t="str">
        <f t="shared" si="70"/>
        <v>C</v>
      </c>
      <c r="S515" s="157">
        <f t="shared" si="69"/>
        <v>17.98</v>
      </c>
      <c r="T515" s="157">
        <f t="shared" si="71"/>
        <v>0</v>
      </c>
      <c r="U515" s="157">
        <f>IF(M515&lt;&gt;0,IF(M515=SVS,0,IF(M515=SVSg,0,IF(M515=Stundenverrechnungssatz!G5484,0,IF(M515=Stundenverrechnungssatz!I5484,0,IF(M515=Stundenverrechnungssatz!K5484,0,IF(M515=Stundenverrechnungssatz!M5484,0,1)))))))</f>
        <v>0</v>
      </c>
      <c r="V515" s="20"/>
    </row>
    <row r="516" spans="1:22" s="38" customFormat="1" ht="15" customHeight="1" x14ac:dyDescent="0.2">
      <c r="A516" s="160">
        <v>512</v>
      </c>
      <c r="B516" s="161" t="s">
        <v>895</v>
      </c>
      <c r="C516" s="161" t="s">
        <v>435</v>
      </c>
      <c r="D516" s="161" t="s">
        <v>285</v>
      </c>
      <c r="E516" s="161" t="s">
        <v>288</v>
      </c>
      <c r="F516" s="161" t="s">
        <v>341</v>
      </c>
      <c r="G516" s="161" t="s">
        <v>259</v>
      </c>
      <c r="H516" s="162">
        <v>22.81</v>
      </c>
      <c r="I516" s="163"/>
      <c r="J516" s="158" t="s">
        <v>66</v>
      </c>
      <c r="K516" s="159"/>
      <c r="L516" s="153">
        <v>1</v>
      </c>
      <c r="M516" s="154">
        <f t="shared" si="64"/>
        <v>17.98</v>
      </c>
      <c r="N516" s="155" t="str">
        <f t="shared" si="65"/>
        <v/>
      </c>
      <c r="O516" s="156">
        <f t="shared" si="66"/>
        <v>22.81</v>
      </c>
      <c r="P516" s="156" t="e">
        <f t="shared" si="67"/>
        <v>#VALUE!</v>
      </c>
      <c r="Q516" s="156" t="e">
        <f t="shared" si="68"/>
        <v>#VALUE!</v>
      </c>
      <c r="R516" s="157" t="str">
        <f t="shared" si="70"/>
        <v>T</v>
      </c>
      <c r="S516" s="157">
        <f t="shared" si="69"/>
        <v>17.98</v>
      </c>
      <c r="T516" s="157">
        <f t="shared" si="71"/>
        <v>0</v>
      </c>
      <c r="U516" s="157">
        <f>IF(M516&lt;&gt;0,IF(M516=SVS,0,IF(M516=SVSg,0,IF(M516=Stundenverrechnungssatz!G5485,0,IF(M516=Stundenverrechnungssatz!I5485,0,IF(M516=Stundenverrechnungssatz!K5485,0,IF(M516=Stundenverrechnungssatz!M5485,0,1)))))))</f>
        <v>0</v>
      </c>
      <c r="V516" s="20"/>
    </row>
    <row r="517" spans="1:22" s="38" customFormat="1" ht="15" customHeight="1" x14ac:dyDescent="0.2">
      <c r="A517" s="160">
        <v>513</v>
      </c>
      <c r="B517" s="161" t="s">
        <v>895</v>
      </c>
      <c r="C517" s="161" t="s">
        <v>435</v>
      </c>
      <c r="D517" s="161" t="s">
        <v>285</v>
      </c>
      <c r="E517" s="161" t="s">
        <v>289</v>
      </c>
      <c r="F517" s="161" t="s">
        <v>341</v>
      </c>
      <c r="G517" s="161" t="s">
        <v>259</v>
      </c>
      <c r="H517" s="162">
        <v>4.1399999999999997</v>
      </c>
      <c r="I517" s="163"/>
      <c r="J517" s="158" t="s">
        <v>66</v>
      </c>
      <c r="K517" s="159"/>
      <c r="L517" s="153">
        <v>1</v>
      </c>
      <c r="M517" s="154">
        <f t="shared" si="64"/>
        <v>17.98</v>
      </c>
      <c r="N517" s="155" t="str">
        <f t="shared" si="65"/>
        <v/>
      </c>
      <c r="O517" s="156">
        <f t="shared" si="66"/>
        <v>4.1399999999999997</v>
      </c>
      <c r="P517" s="156" t="e">
        <f t="shared" si="67"/>
        <v>#VALUE!</v>
      </c>
      <c r="Q517" s="156" t="e">
        <f t="shared" si="68"/>
        <v>#VALUE!</v>
      </c>
      <c r="R517" s="157" t="str">
        <f t="shared" si="70"/>
        <v>T</v>
      </c>
      <c r="S517" s="157">
        <f t="shared" si="69"/>
        <v>17.98</v>
      </c>
      <c r="T517" s="157">
        <f t="shared" si="71"/>
        <v>0</v>
      </c>
      <c r="U517" s="157">
        <f>IF(M517&lt;&gt;0,IF(M517=SVS,0,IF(M517=SVSg,0,IF(M517=Stundenverrechnungssatz!G5486,0,IF(M517=Stundenverrechnungssatz!I5486,0,IF(M517=Stundenverrechnungssatz!K5486,0,IF(M517=Stundenverrechnungssatz!M5486,0,1)))))))</f>
        <v>0</v>
      </c>
      <c r="V517" s="20"/>
    </row>
    <row r="518" spans="1:22" s="38" customFormat="1" ht="15" customHeight="1" x14ac:dyDescent="0.2">
      <c r="A518" s="160">
        <v>514</v>
      </c>
      <c r="B518" s="161" t="s">
        <v>895</v>
      </c>
      <c r="C518" s="161" t="s">
        <v>435</v>
      </c>
      <c r="D518" s="161" t="s">
        <v>285</v>
      </c>
      <c r="E518" s="161" t="s">
        <v>291</v>
      </c>
      <c r="F518" s="161" t="s">
        <v>346</v>
      </c>
      <c r="G518" s="161" t="s">
        <v>259</v>
      </c>
      <c r="H518" s="162">
        <v>91.09</v>
      </c>
      <c r="I518" s="163"/>
      <c r="J518" s="158" t="s">
        <v>66</v>
      </c>
      <c r="K518" s="159"/>
      <c r="L518" s="153">
        <v>1</v>
      </c>
      <c r="M518" s="154">
        <f t="shared" ref="M518:M581" si="72">SVS</f>
        <v>17.98</v>
      </c>
      <c r="N518" s="155" t="str">
        <f t="shared" ref="N518:N581" si="73">IF(VLOOKUP(J518,Vorgaben,4,FALSE)=0,"",VLOOKUP(J518,Vorgaben,4,FALSE))</f>
        <v/>
      </c>
      <c r="O518" s="156">
        <f t="shared" ref="O518:O581" si="74">H518*L518</f>
        <v>91.09</v>
      </c>
      <c r="P518" s="156" t="e">
        <f t="shared" ref="P518:P581" si="75">O518/N518</f>
        <v>#VALUE!</v>
      </c>
      <c r="Q518" s="156" t="e">
        <f t="shared" ref="Q518:Q581" si="76">P518*M518</f>
        <v>#VALUE!</v>
      </c>
      <c r="R518" s="157" t="str">
        <f t="shared" si="70"/>
        <v>T</v>
      </c>
      <c r="S518" s="157">
        <f t="shared" ref="S518:S581" si="77">IF(M518=SVS,M518,"")</f>
        <v>17.98</v>
      </c>
      <c r="T518" s="157">
        <f t="shared" si="71"/>
        <v>0</v>
      </c>
      <c r="U518" s="157">
        <f>IF(M518&lt;&gt;0,IF(M518=SVS,0,IF(M518=SVSg,0,IF(M518=Stundenverrechnungssatz!G5487,0,IF(M518=Stundenverrechnungssatz!I5487,0,IF(M518=Stundenverrechnungssatz!K5487,0,IF(M518=Stundenverrechnungssatz!M5487,0,1)))))))</f>
        <v>0</v>
      </c>
      <c r="V518" s="20"/>
    </row>
    <row r="519" spans="1:22" s="38" customFormat="1" ht="15" customHeight="1" x14ac:dyDescent="0.2">
      <c r="A519" s="160">
        <v>515</v>
      </c>
      <c r="B519" s="161" t="s">
        <v>895</v>
      </c>
      <c r="C519" s="161" t="s">
        <v>435</v>
      </c>
      <c r="D519" s="161" t="s">
        <v>285</v>
      </c>
      <c r="E519" s="161" t="s">
        <v>292</v>
      </c>
      <c r="F519" s="161" t="s">
        <v>342</v>
      </c>
      <c r="G519" s="161" t="s">
        <v>219</v>
      </c>
      <c r="H519" s="162">
        <v>9.57</v>
      </c>
      <c r="I519" s="163"/>
      <c r="J519" s="158" t="s">
        <v>66</v>
      </c>
      <c r="K519" s="159"/>
      <c r="L519" s="153">
        <v>1</v>
      </c>
      <c r="M519" s="154">
        <f t="shared" si="72"/>
        <v>17.98</v>
      </c>
      <c r="N519" s="155" t="str">
        <f t="shared" si="73"/>
        <v/>
      </c>
      <c r="O519" s="156">
        <f t="shared" si="74"/>
        <v>9.57</v>
      </c>
      <c r="P519" s="156" t="e">
        <f t="shared" si="75"/>
        <v>#VALUE!</v>
      </c>
      <c r="Q519" s="156" t="e">
        <f t="shared" si="76"/>
        <v>#VALUE!</v>
      </c>
      <c r="R519" s="157" t="str">
        <f t="shared" si="70"/>
        <v>T</v>
      </c>
      <c r="S519" s="157">
        <f t="shared" si="77"/>
        <v>17.98</v>
      </c>
      <c r="T519" s="157">
        <f t="shared" si="71"/>
        <v>0</v>
      </c>
      <c r="U519" s="157">
        <f>IF(M519&lt;&gt;0,IF(M519=SVS,0,IF(M519=SVSg,0,IF(M519=Stundenverrechnungssatz!G5488,0,IF(M519=Stundenverrechnungssatz!I5488,0,IF(M519=Stundenverrechnungssatz!K5488,0,IF(M519=Stundenverrechnungssatz!M5488,0,1)))))))</f>
        <v>0</v>
      </c>
      <c r="V519" s="20"/>
    </row>
    <row r="520" spans="1:22" s="38" customFormat="1" ht="15" customHeight="1" x14ac:dyDescent="0.2">
      <c r="A520" s="160">
        <v>516</v>
      </c>
      <c r="B520" s="161" t="s">
        <v>895</v>
      </c>
      <c r="C520" s="161" t="s">
        <v>435</v>
      </c>
      <c r="D520" s="161" t="s">
        <v>285</v>
      </c>
      <c r="E520" s="161" t="s">
        <v>293</v>
      </c>
      <c r="F520" s="161" t="s">
        <v>409</v>
      </c>
      <c r="G520" s="161" t="s">
        <v>217</v>
      </c>
      <c r="H520" s="162">
        <v>10.01</v>
      </c>
      <c r="I520" s="163" t="s">
        <v>214</v>
      </c>
      <c r="J520" s="158" t="s">
        <v>101</v>
      </c>
      <c r="K520" s="159"/>
      <c r="L520" s="153">
        <v>191.11</v>
      </c>
      <c r="M520" s="154">
        <f t="shared" si="72"/>
        <v>17.98</v>
      </c>
      <c r="N520" s="155" t="str">
        <f t="shared" si="73"/>
        <v/>
      </c>
      <c r="O520" s="156">
        <f t="shared" si="74"/>
        <v>1913.0111000000002</v>
      </c>
      <c r="P520" s="156" t="e">
        <f t="shared" si="75"/>
        <v>#VALUE!</v>
      </c>
      <c r="Q520" s="156" t="e">
        <f t="shared" si="76"/>
        <v>#VALUE!</v>
      </c>
      <c r="R520" s="157" t="str">
        <f t="shared" si="70"/>
        <v>O</v>
      </c>
      <c r="S520" s="157">
        <f t="shared" si="77"/>
        <v>17.98</v>
      </c>
      <c r="T520" s="157">
        <f t="shared" si="71"/>
        <v>10.01</v>
      </c>
      <c r="U520" s="157">
        <f>IF(M520&lt;&gt;0,IF(M520=SVS,0,IF(M520=SVSg,0,IF(M520=Stundenverrechnungssatz!G5489,0,IF(M520=Stundenverrechnungssatz!I5489,0,IF(M520=Stundenverrechnungssatz!K5489,0,IF(M520=Stundenverrechnungssatz!M5489,0,1)))))))</f>
        <v>0</v>
      </c>
      <c r="V520" s="20"/>
    </row>
    <row r="521" spans="1:22" s="38" customFormat="1" ht="15" customHeight="1" x14ac:dyDescent="0.2">
      <c r="A521" s="160">
        <v>517</v>
      </c>
      <c r="B521" s="161" t="s">
        <v>895</v>
      </c>
      <c r="C521" s="161" t="s">
        <v>435</v>
      </c>
      <c r="D521" s="161" t="s">
        <v>285</v>
      </c>
      <c r="E521" s="161" t="s">
        <v>294</v>
      </c>
      <c r="F521" s="161" t="s">
        <v>438</v>
      </c>
      <c r="G521" s="161" t="s">
        <v>217</v>
      </c>
      <c r="H521" s="162">
        <v>3.87</v>
      </c>
      <c r="I521" s="163"/>
      <c r="J521" s="158" t="s">
        <v>34</v>
      </c>
      <c r="K521" s="159"/>
      <c r="L521" s="153">
        <v>191.11</v>
      </c>
      <c r="M521" s="154">
        <f t="shared" si="72"/>
        <v>17.98</v>
      </c>
      <c r="N521" s="155" t="str">
        <f t="shared" si="73"/>
        <v/>
      </c>
      <c r="O521" s="156">
        <f t="shared" si="74"/>
        <v>739.59570000000008</v>
      </c>
      <c r="P521" s="156" t="e">
        <f t="shared" si="75"/>
        <v>#VALUE!</v>
      </c>
      <c r="Q521" s="156" t="e">
        <f t="shared" si="76"/>
        <v>#VALUE!</v>
      </c>
      <c r="R521" s="157" t="str">
        <f t="shared" si="70"/>
        <v>C</v>
      </c>
      <c r="S521" s="157">
        <f t="shared" si="77"/>
        <v>17.98</v>
      </c>
      <c r="T521" s="157">
        <f t="shared" si="71"/>
        <v>0</v>
      </c>
      <c r="U521" s="157">
        <f>IF(M521&lt;&gt;0,IF(M521=SVS,0,IF(M521=SVSg,0,IF(M521=Stundenverrechnungssatz!G5490,0,IF(M521=Stundenverrechnungssatz!I5490,0,IF(M521=Stundenverrechnungssatz!K5490,0,IF(M521=Stundenverrechnungssatz!M5490,0,1)))))))</f>
        <v>0</v>
      </c>
      <c r="V521" s="20"/>
    </row>
    <row r="522" spans="1:22" s="38" customFormat="1" ht="15" customHeight="1" x14ac:dyDescent="0.2">
      <c r="A522" s="160">
        <v>518</v>
      </c>
      <c r="B522" s="161" t="s">
        <v>895</v>
      </c>
      <c r="C522" s="161" t="s">
        <v>435</v>
      </c>
      <c r="D522" s="161" t="s">
        <v>285</v>
      </c>
      <c r="E522" s="161" t="s">
        <v>295</v>
      </c>
      <c r="F522" s="161" t="s">
        <v>435</v>
      </c>
      <c r="G522" s="161" t="s">
        <v>351</v>
      </c>
      <c r="H522" s="162">
        <v>950.87</v>
      </c>
      <c r="I522" s="163" t="s">
        <v>214</v>
      </c>
      <c r="J522" s="158" t="s">
        <v>39</v>
      </c>
      <c r="K522" s="159"/>
      <c r="L522" s="153">
        <v>191.11</v>
      </c>
      <c r="M522" s="154">
        <f t="shared" si="72"/>
        <v>17.98</v>
      </c>
      <c r="N522" s="155" t="str">
        <f t="shared" si="73"/>
        <v/>
      </c>
      <c r="O522" s="156">
        <f t="shared" si="74"/>
        <v>181720.76570000002</v>
      </c>
      <c r="P522" s="156" t="e">
        <f t="shared" si="75"/>
        <v>#VALUE!</v>
      </c>
      <c r="Q522" s="156" t="e">
        <f t="shared" si="76"/>
        <v>#VALUE!</v>
      </c>
      <c r="R522" s="157" t="str">
        <f t="shared" si="70"/>
        <v>W</v>
      </c>
      <c r="S522" s="157">
        <f t="shared" si="77"/>
        <v>17.98</v>
      </c>
      <c r="T522" s="157">
        <f t="shared" si="71"/>
        <v>950.87</v>
      </c>
      <c r="U522" s="157">
        <f>IF(M522&lt;&gt;0,IF(M522=SVS,0,IF(M522=SVSg,0,IF(M522=Stundenverrechnungssatz!G5491,0,IF(M522=Stundenverrechnungssatz!I5491,0,IF(M522=Stundenverrechnungssatz!K5491,0,IF(M522=Stundenverrechnungssatz!M5491,0,1)))))))</f>
        <v>0</v>
      </c>
      <c r="V522" s="20"/>
    </row>
    <row r="523" spans="1:22" s="38" customFormat="1" ht="15" customHeight="1" x14ac:dyDescent="0.2">
      <c r="A523" s="160">
        <v>519</v>
      </c>
      <c r="B523" s="161" t="s">
        <v>895</v>
      </c>
      <c r="C523" s="161" t="s">
        <v>435</v>
      </c>
      <c r="D523" s="161" t="s">
        <v>285</v>
      </c>
      <c r="E523" s="161" t="s">
        <v>296</v>
      </c>
      <c r="F523" s="161" t="s">
        <v>451</v>
      </c>
      <c r="G523" s="161" t="s">
        <v>351</v>
      </c>
      <c r="H523" s="162">
        <v>42.06</v>
      </c>
      <c r="I523" s="163"/>
      <c r="J523" s="158" t="s">
        <v>65</v>
      </c>
      <c r="K523" s="159"/>
      <c r="L523" s="153">
        <v>2</v>
      </c>
      <c r="M523" s="154">
        <f t="shared" si="72"/>
        <v>17.98</v>
      </c>
      <c r="N523" s="155" t="str">
        <f t="shared" si="73"/>
        <v/>
      </c>
      <c r="O523" s="156">
        <f t="shared" si="74"/>
        <v>84.12</v>
      </c>
      <c r="P523" s="156" t="e">
        <f t="shared" si="75"/>
        <v>#VALUE!</v>
      </c>
      <c r="Q523" s="156" t="e">
        <f t="shared" si="76"/>
        <v>#VALUE!</v>
      </c>
      <c r="R523" s="157" t="str">
        <f t="shared" si="70"/>
        <v>T</v>
      </c>
      <c r="S523" s="157">
        <f t="shared" si="77"/>
        <v>17.98</v>
      </c>
      <c r="T523" s="157">
        <f t="shared" si="71"/>
        <v>0</v>
      </c>
      <c r="U523" s="157">
        <f>IF(M523&lt;&gt;0,IF(M523=SVS,0,IF(M523=SVSg,0,IF(M523=Stundenverrechnungssatz!G5492,0,IF(M523=Stundenverrechnungssatz!I5492,0,IF(M523=Stundenverrechnungssatz!K5492,0,IF(M523=Stundenverrechnungssatz!M5492,0,1)))))))</f>
        <v>0</v>
      </c>
      <c r="V523" s="20"/>
    </row>
    <row r="524" spans="1:22" s="38" customFormat="1" ht="15" customHeight="1" x14ac:dyDescent="0.2">
      <c r="A524" s="160">
        <v>520</v>
      </c>
      <c r="B524" s="161" t="s">
        <v>895</v>
      </c>
      <c r="C524" s="161" t="s">
        <v>435</v>
      </c>
      <c r="D524" s="161" t="s">
        <v>285</v>
      </c>
      <c r="E524" s="161" t="s">
        <v>297</v>
      </c>
      <c r="F524" s="161" t="s">
        <v>451</v>
      </c>
      <c r="G524" s="161" t="s">
        <v>351</v>
      </c>
      <c r="H524" s="162">
        <v>54.85</v>
      </c>
      <c r="I524" s="163"/>
      <c r="J524" s="158" t="s">
        <v>65</v>
      </c>
      <c r="K524" s="159"/>
      <c r="L524" s="153">
        <v>2</v>
      </c>
      <c r="M524" s="154">
        <f t="shared" si="72"/>
        <v>17.98</v>
      </c>
      <c r="N524" s="155" t="str">
        <f t="shared" si="73"/>
        <v/>
      </c>
      <c r="O524" s="156">
        <f t="shared" si="74"/>
        <v>109.7</v>
      </c>
      <c r="P524" s="156" t="e">
        <f t="shared" si="75"/>
        <v>#VALUE!</v>
      </c>
      <c r="Q524" s="156" t="e">
        <f t="shared" si="76"/>
        <v>#VALUE!</v>
      </c>
      <c r="R524" s="157" t="str">
        <f t="shared" si="70"/>
        <v>T</v>
      </c>
      <c r="S524" s="157">
        <f t="shared" si="77"/>
        <v>17.98</v>
      </c>
      <c r="T524" s="157">
        <f t="shared" si="71"/>
        <v>0</v>
      </c>
      <c r="U524" s="157">
        <f>IF(M524&lt;&gt;0,IF(M524=SVS,0,IF(M524=SVSg,0,IF(M524=Stundenverrechnungssatz!G5493,0,IF(M524=Stundenverrechnungssatz!I5493,0,IF(M524=Stundenverrechnungssatz!K5493,0,IF(M524=Stundenverrechnungssatz!M5493,0,1)))))))</f>
        <v>0</v>
      </c>
      <c r="V524" s="20"/>
    </row>
    <row r="525" spans="1:22" s="38" customFormat="1" ht="15" customHeight="1" x14ac:dyDescent="0.2">
      <c r="A525" s="160">
        <v>521</v>
      </c>
      <c r="B525" s="161" t="s">
        <v>895</v>
      </c>
      <c r="C525" s="161" t="s">
        <v>435</v>
      </c>
      <c r="D525" s="161" t="s">
        <v>285</v>
      </c>
      <c r="E525" s="161" t="s">
        <v>298</v>
      </c>
      <c r="F525" s="161" t="s">
        <v>451</v>
      </c>
      <c r="G525" s="161" t="s">
        <v>219</v>
      </c>
      <c r="H525" s="162">
        <v>11.98</v>
      </c>
      <c r="I525" s="163"/>
      <c r="J525" s="158" t="s">
        <v>65</v>
      </c>
      <c r="K525" s="159"/>
      <c r="L525" s="153">
        <v>2</v>
      </c>
      <c r="M525" s="154">
        <f t="shared" si="72"/>
        <v>17.98</v>
      </c>
      <c r="N525" s="155" t="str">
        <f t="shared" si="73"/>
        <v/>
      </c>
      <c r="O525" s="156">
        <f t="shared" si="74"/>
        <v>23.96</v>
      </c>
      <c r="P525" s="156" t="e">
        <f t="shared" si="75"/>
        <v>#VALUE!</v>
      </c>
      <c r="Q525" s="156" t="e">
        <f t="shared" si="76"/>
        <v>#VALUE!</v>
      </c>
      <c r="R525" s="157" t="str">
        <f t="shared" si="70"/>
        <v>T</v>
      </c>
      <c r="S525" s="157">
        <f t="shared" si="77"/>
        <v>17.98</v>
      </c>
      <c r="T525" s="157">
        <f t="shared" si="71"/>
        <v>0</v>
      </c>
      <c r="U525" s="157">
        <f>IF(M525&lt;&gt;0,IF(M525=SVS,0,IF(M525=SVSg,0,IF(M525=Stundenverrechnungssatz!G5494,0,IF(M525=Stundenverrechnungssatz!I5494,0,IF(M525=Stundenverrechnungssatz!K5494,0,IF(M525=Stundenverrechnungssatz!M5494,0,1)))))))</f>
        <v>0</v>
      </c>
      <c r="V525" s="20"/>
    </row>
    <row r="526" spans="1:22" s="38" customFormat="1" ht="15" customHeight="1" x14ac:dyDescent="0.2">
      <c r="A526" s="160">
        <v>522</v>
      </c>
      <c r="B526" s="161" t="s">
        <v>895</v>
      </c>
      <c r="C526" s="161" t="s">
        <v>435</v>
      </c>
      <c r="D526" s="161" t="s">
        <v>285</v>
      </c>
      <c r="E526" s="161" t="s">
        <v>452</v>
      </c>
      <c r="F526" s="161" t="s">
        <v>271</v>
      </c>
      <c r="G526" s="161" t="s">
        <v>217</v>
      </c>
      <c r="H526" s="162">
        <v>10.01</v>
      </c>
      <c r="I526" s="163" t="s">
        <v>214</v>
      </c>
      <c r="J526" s="158" t="s">
        <v>31</v>
      </c>
      <c r="K526" s="159"/>
      <c r="L526" s="153">
        <v>96.05</v>
      </c>
      <c r="M526" s="154">
        <f t="shared" si="72"/>
        <v>17.98</v>
      </c>
      <c r="N526" s="155" t="str">
        <f t="shared" si="73"/>
        <v/>
      </c>
      <c r="O526" s="156">
        <f t="shared" si="74"/>
        <v>961.46049999999991</v>
      </c>
      <c r="P526" s="156" t="e">
        <f t="shared" si="75"/>
        <v>#VALUE!</v>
      </c>
      <c r="Q526" s="156" t="e">
        <f t="shared" si="76"/>
        <v>#VALUE!</v>
      </c>
      <c r="R526" s="157" t="str">
        <f t="shared" si="70"/>
        <v>A</v>
      </c>
      <c r="S526" s="157">
        <f t="shared" si="77"/>
        <v>17.98</v>
      </c>
      <c r="T526" s="157">
        <f t="shared" si="71"/>
        <v>10.01</v>
      </c>
      <c r="U526" s="157">
        <f>IF(M526&lt;&gt;0,IF(M526=SVS,0,IF(M526=SVSg,0,IF(M526=Stundenverrechnungssatz!G5495,0,IF(M526=Stundenverrechnungssatz!I5495,0,IF(M526=Stundenverrechnungssatz!K5495,0,IF(M526=Stundenverrechnungssatz!M5495,0,1)))))))</f>
        <v>0</v>
      </c>
      <c r="V526" s="20"/>
    </row>
    <row r="527" spans="1:22" s="38" customFormat="1" ht="15" customHeight="1" x14ac:dyDescent="0.2">
      <c r="A527" s="160">
        <v>523</v>
      </c>
      <c r="B527" s="161" t="s">
        <v>895</v>
      </c>
      <c r="C527" s="161" t="s">
        <v>435</v>
      </c>
      <c r="D527" s="161" t="s">
        <v>285</v>
      </c>
      <c r="E527" s="161" t="s">
        <v>299</v>
      </c>
      <c r="F527" s="161" t="s">
        <v>438</v>
      </c>
      <c r="G527" s="161" t="s">
        <v>217</v>
      </c>
      <c r="H527" s="162">
        <v>3.87</v>
      </c>
      <c r="I527" s="163"/>
      <c r="J527" s="158" t="s">
        <v>34</v>
      </c>
      <c r="K527" s="159"/>
      <c r="L527" s="153">
        <v>191.11</v>
      </c>
      <c r="M527" s="154">
        <f t="shared" si="72"/>
        <v>17.98</v>
      </c>
      <c r="N527" s="155" t="str">
        <f t="shared" si="73"/>
        <v/>
      </c>
      <c r="O527" s="156">
        <f t="shared" si="74"/>
        <v>739.59570000000008</v>
      </c>
      <c r="P527" s="156" t="e">
        <f t="shared" si="75"/>
        <v>#VALUE!</v>
      </c>
      <c r="Q527" s="156" t="e">
        <f t="shared" si="76"/>
        <v>#VALUE!</v>
      </c>
      <c r="R527" s="157" t="str">
        <f t="shared" si="70"/>
        <v>C</v>
      </c>
      <c r="S527" s="157">
        <f t="shared" si="77"/>
        <v>17.98</v>
      </c>
      <c r="T527" s="157">
        <f t="shared" si="71"/>
        <v>0</v>
      </c>
      <c r="U527" s="157">
        <f>IF(M527&lt;&gt;0,IF(M527=SVS,0,IF(M527=SVSg,0,IF(M527=Stundenverrechnungssatz!G5496,0,IF(M527=Stundenverrechnungssatz!I5496,0,IF(M527=Stundenverrechnungssatz!K5496,0,IF(M527=Stundenverrechnungssatz!M5496,0,1)))))))</f>
        <v>0</v>
      </c>
      <c r="V527" s="20"/>
    </row>
    <row r="528" spans="1:22" s="38" customFormat="1" ht="15" customHeight="1" x14ac:dyDescent="0.2">
      <c r="A528" s="160">
        <v>524</v>
      </c>
      <c r="B528" s="161" t="s">
        <v>895</v>
      </c>
      <c r="C528" s="161" t="s">
        <v>435</v>
      </c>
      <c r="D528" s="161" t="s">
        <v>285</v>
      </c>
      <c r="E528" s="161" t="s">
        <v>300</v>
      </c>
      <c r="F528" s="161" t="s">
        <v>235</v>
      </c>
      <c r="G528" s="161" t="s">
        <v>219</v>
      </c>
      <c r="H528" s="162">
        <v>26.04</v>
      </c>
      <c r="I528" s="163"/>
      <c r="J528" s="158" t="s">
        <v>69</v>
      </c>
      <c r="K528" s="159"/>
      <c r="L528" s="153">
        <v>191.11</v>
      </c>
      <c r="M528" s="154">
        <f t="shared" si="72"/>
        <v>17.98</v>
      </c>
      <c r="N528" s="155" t="str">
        <f t="shared" si="73"/>
        <v/>
      </c>
      <c r="O528" s="156">
        <f t="shared" si="74"/>
        <v>4976.5043999999998</v>
      </c>
      <c r="P528" s="156" t="e">
        <f t="shared" si="75"/>
        <v>#VALUE!</v>
      </c>
      <c r="Q528" s="156" t="e">
        <f t="shared" si="76"/>
        <v>#VALUE!</v>
      </c>
      <c r="R528" s="157" t="str">
        <f t="shared" ref="R528:R591" si="78">LEFT(J528,1)</f>
        <v>U</v>
      </c>
      <c r="S528" s="157">
        <f t="shared" si="77"/>
        <v>17.98</v>
      </c>
      <c r="T528" s="157">
        <f t="shared" si="71"/>
        <v>0</v>
      </c>
      <c r="U528" s="157">
        <f>IF(M528&lt;&gt;0,IF(M528=SVS,0,IF(M528=SVSg,0,IF(M528=Stundenverrechnungssatz!G5497,0,IF(M528=Stundenverrechnungssatz!I5497,0,IF(M528=Stundenverrechnungssatz!K5497,0,IF(M528=Stundenverrechnungssatz!M5497,0,1)))))))</f>
        <v>0</v>
      </c>
      <c r="V528" s="20"/>
    </row>
    <row r="529" spans="1:22" s="38" customFormat="1" ht="15" customHeight="1" x14ac:dyDescent="0.2">
      <c r="A529" s="160">
        <v>525</v>
      </c>
      <c r="B529" s="161" t="s">
        <v>895</v>
      </c>
      <c r="C529" s="161" t="s">
        <v>435</v>
      </c>
      <c r="D529" s="161" t="s">
        <v>285</v>
      </c>
      <c r="E529" s="161" t="s">
        <v>302</v>
      </c>
      <c r="F529" s="161" t="s">
        <v>450</v>
      </c>
      <c r="G529" s="161" t="s">
        <v>217</v>
      </c>
      <c r="H529" s="162">
        <v>10.02</v>
      </c>
      <c r="I529" s="163"/>
      <c r="J529" s="158" t="s">
        <v>34</v>
      </c>
      <c r="K529" s="159"/>
      <c r="L529" s="153">
        <v>191.11</v>
      </c>
      <c r="M529" s="154">
        <f t="shared" si="72"/>
        <v>17.98</v>
      </c>
      <c r="N529" s="155" t="str">
        <f t="shared" si="73"/>
        <v/>
      </c>
      <c r="O529" s="156">
        <f t="shared" si="74"/>
        <v>1914.9222</v>
      </c>
      <c r="P529" s="156" t="e">
        <f t="shared" si="75"/>
        <v>#VALUE!</v>
      </c>
      <c r="Q529" s="156" t="e">
        <f t="shared" si="76"/>
        <v>#VALUE!</v>
      </c>
      <c r="R529" s="157" t="str">
        <f t="shared" si="78"/>
        <v>C</v>
      </c>
      <c r="S529" s="157">
        <f t="shared" si="77"/>
        <v>17.98</v>
      </c>
      <c r="T529" s="157">
        <f t="shared" si="71"/>
        <v>0</v>
      </c>
      <c r="U529" s="157">
        <f>IF(M529&lt;&gt;0,IF(M529=SVS,0,IF(M529=SVSg,0,IF(M529=Stundenverrechnungssatz!G5498,0,IF(M529=Stundenverrechnungssatz!I5498,0,IF(M529=Stundenverrechnungssatz!K5498,0,IF(M529=Stundenverrechnungssatz!M5498,0,1)))))))</f>
        <v>0</v>
      </c>
      <c r="V529" s="20"/>
    </row>
    <row r="530" spans="1:22" s="38" customFormat="1" ht="15" customHeight="1" x14ac:dyDescent="0.2">
      <c r="A530" s="160">
        <v>526</v>
      </c>
      <c r="B530" s="161" t="s">
        <v>895</v>
      </c>
      <c r="C530" s="161" t="s">
        <v>435</v>
      </c>
      <c r="D530" s="161" t="s">
        <v>285</v>
      </c>
      <c r="E530" s="161" t="s">
        <v>304</v>
      </c>
      <c r="F530" s="161" t="s">
        <v>438</v>
      </c>
      <c r="G530" s="161" t="s">
        <v>217</v>
      </c>
      <c r="H530" s="162">
        <v>7.16</v>
      </c>
      <c r="I530" s="163"/>
      <c r="J530" s="158" t="s">
        <v>34</v>
      </c>
      <c r="K530" s="159"/>
      <c r="L530" s="153">
        <v>191.11</v>
      </c>
      <c r="M530" s="154">
        <f t="shared" si="72"/>
        <v>17.98</v>
      </c>
      <c r="N530" s="155" t="str">
        <f t="shared" si="73"/>
        <v/>
      </c>
      <c r="O530" s="156">
        <f t="shared" si="74"/>
        <v>1368.3476000000001</v>
      </c>
      <c r="P530" s="156" t="e">
        <f t="shared" si="75"/>
        <v>#VALUE!</v>
      </c>
      <c r="Q530" s="156" t="e">
        <f t="shared" si="76"/>
        <v>#VALUE!</v>
      </c>
      <c r="R530" s="157" t="str">
        <f t="shared" si="78"/>
        <v>C</v>
      </c>
      <c r="S530" s="157">
        <f t="shared" si="77"/>
        <v>17.98</v>
      </c>
      <c r="T530" s="157">
        <f t="shared" si="71"/>
        <v>0</v>
      </c>
      <c r="U530" s="157">
        <f>IF(M530&lt;&gt;0,IF(M530=SVS,0,IF(M530=SVSg,0,IF(M530=Stundenverrechnungssatz!G5499,0,IF(M530=Stundenverrechnungssatz!I5499,0,IF(M530=Stundenverrechnungssatz!K5499,0,IF(M530=Stundenverrechnungssatz!M5499,0,1)))))))</f>
        <v>0</v>
      </c>
      <c r="V530" s="20"/>
    </row>
    <row r="531" spans="1:22" s="38" customFormat="1" ht="15" customHeight="1" x14ac:dyDescent="0.2">
      <c r="A531" s="160">
        <v>527</v>
      </c>
      <c r="B531" s="161" t="s">
        <v>895</v>
      </c>
      <c r="C531" s="161" t="s">
        <v>435</v>
      </c>
      <c r="D531" s="161" t="s">
        <v>285</v>
      </c>
      <c r="E531" s="161" t="s">
        <v>305</v>
      </c>
      <c r="F531" s="161" t="s">
        <v>280</v>
      </c>
      <c r="G531" s="161" t="s">
        <v>217</v>
      </c>
      <c r="H531" s="162">
        <v>2.29</v>
      </c>
      <c r="I531" s="163"/>
      <c r="J531" s="158" t="s">
        <v>34</v>
      </c>
      <c r="K531" s="159"/>
      <c r="L531" s="153">
        <v>191.11</v>
      </c>
      <c r="M531" s="154">
        <f t="shared" si="72"/>
        <v>17.98</v>
      </c>
      <c r="N531" s="155" t="str">
        <f t="shared" si="73"/>
        <v/>
      </c>
      <c r="O531" s="156">
        <f t="shared" si="74"/>
        <v>437.64190000000002</v>
      </c>
      <c r="P531" s="156" t="e">
        <f t="shared" si="75"/>
        <v>#VALUE!</v>
      </c>
      <c r="Q531" s="156" t="e">
        <f t="shared" si="76"/>
        <v>#VALUE!</v>
      </c>
      <c r="R531" s="157" t="str">
        <f t="shared" si="78"/>
        <v>C</v>
      </c>
      <c r="S531" s="157">
        <f t="shared" si="77"/>
        <v>17.98</v>
      </c>
      <c r="T531" s="157">
        <f t="shared" si="71"/>
        <v>0</v>
      </c>
      <c r="U531" s="157">
        <f>IF(M531&lt;&gt;0,IF(M531=SVS,0,IF(M531=SVSg,0,IF(M531=Stundenverrechnungssatz!G5500,0,IF(M531=Stundenverrechnungssatz!I5500,0,IF(M531=Stundenverrechnungssatz!K5500,0,IF(M531=Stundenverrechnungssatz!M5500,0,1)))))))</f>
        <v>0</v>
      </c>
      <c r="V531" s="20"/>
    </row>
    <row r="532" spans="1:22" s="38" customFormat="1" ht="15" customHeight="1" x14ac:dyDescent="0.2">
      <c r="A532" s="160">
        <v>528</v>
      </c>
      <c r="B532" s="161" t="s">
        <v>895</v>
      </c>
      <c r="C532" s="161" t="s">
        <v>435</v>
      </c>
      <c r="D532" s="161" t="s">
        <v>285</v>
      </c>
      <c r="E532" s="161" t="s">
        <v>306</v>
      </c>
      <c r="F532" s="161" t="s">
        <v>280</v>
      </c>
      <c r="G532" s="161" t="s">
        <v>217</v>
      </c>
      <c r="H532" s="162">
        <v>2.29</v>
      </c>
      <c r="I532" s="163"/>
      <c r="J532" s="158" t="s">
        <v>34</v>
      </c>
      <c r="K532" s="159"/>
      <c r="L532" s="153">
        <v>191.11</v>
      </c>
      <c r="M532" s="154">
        <f t="shared" si="72"/>
        <v>17.98</v>
      </c>
      <c r="N532" s="155" t="str">
        <f t="shared" si="73"/>
        <v/>
      </c>
      <c r="O532" s="156">
        <f t="shared" si="74"/>
        <v>437.64190000000002</v>
      </c>
      <c r="P532" s="156" t="e">
        <f t="shared" si="75"/>
        <v>#VALUE!</v>
      </c>
      <c r="Q532" s="156" t="e">
        <f t="shared" si="76"/>
        <v>#VALUE!</v>
      </c>
      <c r="R532" s="157" t="str">
        <f t="shared" si="78"/>
        <v>C</v>
      </c>
      <c r="S532" s="157">
        <f t="shared" si="77"/>
        <v>17.98</v>
      </c>
      <c r="T532" s="157">
        <f t="shared" si="71"/>
        <v>0</v>
      </c>
      <c r="U532" s="157">
        <f>IF(M532&lt;&gt;0,IF(M532=SVS,0,IF(M532=SVSg,0,IF(M532=Stundenverrechnungssatz!G5501,0,IF(M532=Stundenverrechnungssatz!I5501,0,IF(M532=Stundenverrechnungssatz!K5501,0,IF(M532=Stundenverrechnungssatz!M5501,0,1)))))))</f>
        <v>0</v>
      </c>
      <c r="V532" s="20"/>
    </row>
    <row r="533" spans="1:22" s="38" customFormat="1" ht="15" customHeight="1" x14ac:dyDescent="0.2">
      <c r="A533" s="160">
        <v>529</v>
      </c>
      <c r="B533" s="161" t="s">
        <v>895</v>
      </c>
      <c r="C533" s="161" t="s">
        <v>435</v>
      </c>
      <c r="D533" s="161" t="s">
        <v>285</v>
      </c>
      <c r="E533" s="161" t="s">
        <v>307</v>
      </c>
      <c r="F533" s="161" t="s">
        <v>235</v>
      </c>
      <c r="G533" s="161" t="s">
        <v>219</v>
      </c>
      <c r="H533" s="162">
        <v>21.84</v>
      </c>
      <c r="I533" s="163"/>
      <c r="J533" s="158" t="s">
        <v>69</v>
      </c>
      <c r="K533" s="159"/>
      <c r="L533" s="153">
        <v>191.11</v>
      </c>
      <c r="M533" s="154">
        <f t="shared" si="72"/>
        <v>17.98</v>
      </c>
      <c r="N533" s="155" t="str">
        <f t="shared" si="73"/>
        <v/>
      </c>
      <c r="O533" s="156">
        <f t="shared" si="74"/>
        <v>4173.8424000000005</v>
      </c>
      <c r="P533" s="156" t="e">
        <f t="shared" si="75"/>
        <v>#VALUE!</v>
      </c>
      <c r="Q533" s="156" t="e">
        <f t="shared" si="76"/>
        <v>#VALUE!</v>
      </c>
      <c r="R533" s="157" t="str">
        <f t="shared" si="78"/>
        <v>U</v>
      </c>
      <c r="S533" s="157">
        <f t="shared" si="77"/>
        <v>17.98</v>
      </c>
      <c r="T533" s="157">
        <f t="shared" si="71"/>
        <v>0</v>
      </c>
      <c r="U533" s="157">
        <f>IF(M533&lt;&gt;0,IF(M533=SVS,0,IF(M533=SVSg,0,IF(M533=Stundenverrechnungssatz!G5502,0,IF(M533=Stundenverrechnungssatz!I5502,0,IF(M533=Stundenverrechnungssatz!K5502,0,IF(M533=Stundenverrechnungssatz!M5502,0,1)))))))</f>
        <v>0</v>
      </c>
      <c r="V533" s="20"/>
    </row>
    <row r="534" spans="1:22" s="38" customFormat="1" ht="15" customHeight="1" x14ac:dyDescent="0.2">
      <c r="A534" s="160">
        <v>530</v>
      </c>
      <c r="B534" s="161" t="s">
        <v>895</v>
      </c>
      <c r="C534" s="161" t="s">
        <v>435</v>
      </c>
      <c r="D534" s="161" t="s">
        <v>285</v>
      </c>
      <c r="E534" s="161" t="s">
        <v>476</v>
      </c>
      <c r="F534" s="161" t="s">
        <v>450</v>
      </c>
      <c r="G534" s="161" t="s">
        <v>217</v>
      </c>
      <c r="H534" s="162">
        <v>10.24</v>
      </c>
      <c r="I534" s="163"/>
      <c r="J534" s="158" t="s">
        <v>34</v>
      </c>
      <c r="K534" s="159"/>
      <c r="L534" s="153">
        <v>191.11</v>
      </c>
      <c r="M534" s="154">
        <f t="shared" si="72"/>
        <v>17.98</v>
      </c>
      <c r="N534" s="155" t="str">
        <f t="shared" si="73"/>
        <v/>
      </c>
      <c r="O534" s="156">
        <f t="shared" si="74"/>
        <v>1956.9664000000002</v>
      </c>
      <c r="P534" s="156" t="e">
        <f t="shared" si="75"/>
        <v>#VALUE!</v>
      </c>
      <c r="Q534" s="156" t="e">
        <f t="shared" si="76"/>
        <v>#VALUE!</v>
      </c>
      <c r="R534" s="157" t="str">
        <f t="shared" si="78"/>
        <v>C</v>
      </c>
      <c r="S534" s="157">
        <f t="shared" si="77"/>
        <v>17.98</v>
      </c>
      <c r="T534" s="157">
        <f t="shared" si="71"/>
        <v>0</v>
      </c>
      <c r="U534" s="157">
        <f>IF(M534&lt;&gt;0,IF(M534=SVS,0,IF(M534=SVSg,0,IF(M534=Stundenverrechnungssatz!G5503,0,IF(M534=Stundenverrechnungssatz!I5503,0,IF(M534=Stundenverrechnungssatz!K5503,0,IF(M534=Stundenverrechnungssatz!M5503,0,1)))))))</f>
        <v>0</v>
      </c>
      <c r="V534" s="20"/>
    </row>
    <row r="535" spans="1:22" s="38" customFormat="1" ht="15" customHeight="1" x14ac:dyDescent="0.2">
      <c r="A535" s="160">
        <v>531</v>
      </c>
      <c r="B535" s="161" t="s">
        <v>895</v>
      </c>
      <c r="C535" s="161" t="s">
        <v>435</v>
      </c>
      <c r="D535" s="161" t="s">
        <v>285</v>
      </c>
      <c r="E535" s="161" t="s">
        <v>477</v>
      </c>
      <c r="F535" s="161" t="s">
        <v>438</v>
      </c>
      <c r="G535" s="161" t="s">
        <v>217</v>
      </c>
      <c r="H535" s="162">
        <v>7.16</v>
      </c>
      <c r="I535" s="163"/>
      <c r="J535" s="158" t="s">
        <v>34</v>
      </c>
      <c r="K535" s="159"/>
      <c r="L535" s="153">
        <v>191.11</v>
      </c>
      <c r="M535" s="154">
        <f t="shared" si="72"/>
        <v>17.98</v>
      </c>
      <c r="N535" s="155" t="str">
        <f t="shared" si="73"/>
        <v/>
      </c>
      <c r="O535" s="156">
        <f t="shared" si="74"/>
        <v>1368.3476000000001</v>
      </c>
      <c r="P535" s="156" t="e">
        <f t="shared" si="75"/>
        <v>#VALUE!</v>
      </c>
      <c r="Q535" s="156" t="e">
        <f t="shared" si="76"/>
        <v>#VALUE!</v>
      </c>
      <c r="R535" s="157" t="str">
        <f t="shared" si="78"/>
        <v>C</v>
      </c>
      <c r="S535" s="157">
        <f t="shared" si="77"/>
        <v>17.98</v>
      </c>
      <c r="T535" s="157">
        <f t="shared" si="71"/>
        <v>0</v>
      </c>
      <c r="U535" s="157">
        <f>IF(M535&lt;&gt;0,IF(M535=SVS,0,IF(M535=SVSg,0,IF(M535=Stundenverrechnungssatz!G5504,0,IF(M535=Stundenverrechnungssatz!I5504,0,IF(M535=Stundenverrechnungssatz!K5504,0,IF(M535=Stundenverrechnungssatz!M5504,0,1)))))))</f>
        <v>0</v>
      </c>
      <c r="V535" s="20"/>
    </row>
    <row r="536" spans="1:22" s="38" customFormat="1" ht="15" customHeight="1" x14ac:dyDescent="0.2">
      <c r="A536" s="160">
        <v>532</v>
      </c>
      <c r="B536" s="161" t="s">
        <v>895</v>
      </c>
      <c r="C536" s="161" t="s">
        <v>435</v>
      </c>
      <c r="D536" s="161" t="s">
        <v>285</v>
      </c>
      <c r="E536" s="161" t="s">
        <v>478</v>
      </c>
      <c r="F536" s="161" t="s">
        <v>280</v>
      </c>
      <c r="G536" s="161" t="s">
        <v>217</v>
      </c>
      <c r="H536" s="162">
        <v>2.23</v>
      </c>
      <c r="I536" s="163"/>
      <c r="J536" s="158" t="s">
        <v>34</v>
      </c>
      <c r="K536" s="159"/>
      <c r="L536" s="153">
        <v>191.11</v>
      </c>
      <c r="M536" s="154">
        <f t="shared" si="72"/>
        <v>17.98</v>
      </c>
      <c r="N536" s="155" t="str">
        <f t="shared" si="73"/>
        <v/>
      </c>
      <c r="O536" s="156">
        <f t="shared" si="74"/>
        <v>426.17530000000005</v>
      </c>
      <c r="P536" s="156" t="e">
        <f t="shared" si="75"/>
        <v>#VALUE!</v>
      </c>
      <c r="Q536" s="156" t="e">
        <f t="shared" si="76"/>
        <v>#VALUE!</v>
      </c>
      <c r="R536" s="157" t="str">
        <f t="shared" si="78"/>
        <v>C</v>
      </c>
      <c r="S536" s="157">
        <f t="shared" si="77"/>
        <v>17.98</v>
      </c>
      <c r="T536" s="157">
        <f t="shared" si="71"/>
        <v>0</v>
      </c>
      <c r="U536" s="157">
        <f>IF(M536&lt;&gt;0,IF(M536=SVS,0,IF(M536=SVSg,0,IF(M536=Stundenverrechnungssatz!G5505,0,IF(M536=Stundenverrechnungssatz!I5505,0,IF(M536=Stundenverrechnungssatz!K5505,0,IF(M536=Stundenverrechnungssatz!M5505,0,1)))))))</f>
        <v>0</v>
      </c>
      <c r="V536" s="20"/>
    </row>
    <row r="537" spans="1:22" s="38" customFormat="1" ht="15" customHeight="1" x14ac:dyDescent="0.2">
      <c r="A537" s="160">
        <v>533</v>
      </c>
      <c r="B537" s="161" t="s">
        <v>895</v>
      </c>
      <c r="C537" s="161" t="s">
        <v>435</v>
      </c>
      <c r="D537" s="161" t="s">
        <v>285</v>
      </c>
      <c r="E537" s="161" t="s">
        <v>479</v>
      </c>
      <c r="F537" s="161" t="s">
        <v>235</v>
      </c>
      <c r="G537" s="161" t="s">
        <v>219</v>
      </c>
      <c r="H537" s="162">
        <v>21.84</v>
      </c>
      <c r="I537" s="163"/>
      <c r="J537" s="158" t="s">
        <v>69</v>
      </c>
      <c r="K537" s="159"/>
      <c r="L537" s="153">
        <v>191.11</v>
      </c>
      <c r="M537" s="154">
        <f t="shared" si="72"/>
        <v>17.98</v>
      </c>
      <c r="N537" s="155" t="str">
        <f t="shared" si="73"/>
        <v/>
      </c>
      <c r="O537" s="156">
        <f t="shared" si="74"/>
        <v>4173.8424000000005</v>
      </c>
      <c r="P537" s="156" t="e">
        <f t="shared" si="75"/>
        <v>#VALUE!</v>
      </c>
      <c r="Q537" s="156" t="e">
        <f t="shared" si="76"/>
        <v>#VALUE!</v>
      </c>
      <c r="R537" s="157" t="str">
        <f t="shared" si="78"/>
        <v>U</v>
      </c>
      <c r="S537" s="157">
        <f t="shared" si="77"/>
        <v>17.98</v>
      </c>
      <c r="T537" s="157">
        <f t="shared" si="71"/>
        <v>0</v>
      </c>
      <c r="U537" s="157">
        <f>IF(M537&lt;&gt;0,IF(M537=SVS,0,IF(M537=SVSg,0,IF(M537=Stundenverrechnungssatz!G5506,0,IF(M537=Stundenverrechnungssatz!I5506,0,IF(M537=Stundenverrechnungssatz!K5506,0,IF(M537=Stundenverrechnungssatz!M5506,0,1)))))))</f>
        <v>0</v>
      </c>
      <c r="V537" s="20"/>
    </row>
    <row r="538" spans="1:22" s="38" customFormat="1" ht="15" customHeight="1" x14ac:dyDescent="0.2">
      <c r="A538" s="160">
        <v>534</v>
      </c>
      <c r="B538" s="161" t="s">
        <v>895</v>
      </c>
      <c r="C538" s="161" t="s">
        <v>435</v>
      </c>
      <c r="D538" s="161" t="s">
        <v>285</v>
      </c>
      <c r="E538" s="161" t="s">
        <v>480</v>
      </c>
      <c r="F538" s="161" t="s">
        <v>450</v>
      </c>
      <c r="G538" s="161" t="s">
        <v>217</v>
      </c>
      <c r="H538" s="162">
        <v>10.24</v>
      </c>
      <c r="I538" s="163"/>
      <c r="J538" s="158" t="s">
        <v>34</v>
      </c>
      <c r="K538" s="159"/>
      <c r="L538" s="153">
        <v>191.11</v>
      </c>
      <c r="M538" s="154">
        <f t="shared" si="72"/>
        <v>17.98</v>
      </c>
      <c r="N538" s="155" t="str">
        <f t="shared" si="73"/>
        <v/>
      </c>
      <c r="O538" s="156">
        <f t="shared" si="74"/>
        <v>1956.9664000000002</v>
      </c>
      <c r="P538" s="156" t="e">
        <f t="shared" si="75"/>
        <v>#VALUE!</v>
      </c>
      <c r="Q538" s="156" t="e">
        <f t="shared" si="76"/>
        <v>#VALUE!</v>
      </c>
      <c r="R538" s="157" t="str">
        <f t="shared" si="78"/>
        <v>C</v>
      </c>
      <c r="S538" s="157">
        <f t="shared" si="77"/>
        <v>17.98</v>
      </c>
      <c r="T538" s="157">
        <f t="shared" si="71"/>
        <v>0</v>
      </c>
      <c r="U538" s="157">
        <f>IF(M538&lt;&gt;0,IF(M538=SVS,0,IF(M538=SVSg,0,IF(M538=Stundenverrechnungssatz!G5507,0,IF(M538=Stundenverrechnungssatz!I5507,0,IF(M538=Stundenverrechnungssatz!K5507,0,IF(M538=Stundenverrechnungssatz!M5507,0,1)))))))</f>
        <v>0</v>
      </c>
      <c r="V538" s="20"/>
    </row>
    <row r="539" spans="1:22" s="38" customFormat="1" ht="15" customHeight="1" x14ac:dyDescent="0.2">
      <c r="A539" s="160">
        <v>535</v>
      </c>
      <c r="B539" s="161" t="s">
        <v>895</v>
      </c>
      <c r="C539" s="161" t="s">
        <v>435</v>
      </c>
      <c r="D539" s="161" t="s">
        <v>285</v>
      </c>
      <c r="E539" s="161" t="s">
        <v>481</v>
      </c>
      <c r="F539" s="161" t="s">
        <v>438</v>
      </c>
      <c r="G539" s="161" t="s">
        <v>217</v>
      </c>
      <c r="H539" s="162">
        <v>7.16</v>
      </c>
      <c r="I539" s="163"/>
      <c r="J539" s="158" t="s">
        <v>34</v>
      </c>
      <c r="K539" s="159"/>
      <c r="L539" s="153">
        <v>191.11</v>
      </c>
      <c r="M539" s="154">
        <f t="shared" si="72"/>
        <v>17.98</v>
      </c>
      <c r="N539" s="155" t="str">
        <f t="shared" si="73"/>
        <v/>
      </c>
      <c r="O539" s="156">
        <f t="shared" si="74"/>
        <v>1368.3476000000001</v>
      </c>
      <c r="P539" s="156" t="e">
        <f t="shared" si="75"/>
        <v>#VALUE!</v>
      </c>
      <c r="Q539" s="156" t="e">
        <f t="shared" si="76"/>
        <v>#VALUE!</v>
      </c>
      <c r="R539" s="157" t="str">
        <f t="shared" si="78"/>
        <v>C</v>
      </c>
      <c r="S539" s="157">
        <f t="shared" si="77"/>
        <v>17.98</v>
      </c>
      <c r="T539" s="157">
        <f t="shared" si="71"/>
        <v>0</v>
      </c>
      <c r="U539" s="157">
        <f>IF(M539&lt;&gt;0,IF(M539=SVS,0,IF(M539=SVSg,0,IF(M539=Stundenverrechnungssatz!G5508,0,IF(M539=Stundenverrechnungssatz!I5508,0,IF(M539=Stundenverrechnungssatz!K5508,0,IF(M539=Stundenverrechnungssatz!M5508,0,1)))))))</f>
        <v>0</v>
      </c>
      <c r="V539" s="20"/>
    </row>
    <row r="540" spans="1:22" s="38" customFormat="1" ht="15" customHeight="1" x14ac:dyDescent="0.2">
      <c r="A540" s="160">
        <v>536</v>
      </c>
      <c r="B540" s="161" t="s">
        <v>895</v>
      </c>
      <c r="C540" s="161" t="s">
        <v>435</v>
      </c>
      <c r="D540" s="161" t="s">
        <v>285</v>
      </c>
      <c r="E540" s="161" t="s">
        <v>482</v>
      </c>
      <c r="F540" s="161" t="s">
        <v>280</v>
      </c>
      <c r="G540" s="161" t="s">
        <v>217</v>
      </c>
      <c r="H540" s="162">
        <v>2.23</v>
      </c>
      <c r="I540" s="163"/>
      <c r="J540" s="158" t="s">
        <v>34</v>
      </c>
      <c r="K540" s="159"/>
      <c r="L540" s="153">
        <v>191.11</v>
      </c>
      <c r="M540" s="154">
        <f t="shared" si="72"/>
        <v>17.98</v>
      </c>
      <c r="N540" s="155" t="str">
        <f t="shared" si="73"/>
        <v/>
      </c>
      <c r="O540" s="156">
        <f t="shared" si="74"/>
        <v>426.17530000000005</v>
      </c>
      <c r="P540" s="156" t="e">
        <f t="shared" si="75"/>
        <v>#VALUE!</v>
      </c>
      <c r="Q540" s="156" t="e">
        <f t="shared" si="76"/>
        <v>#VALUE!</v>
      </c>
      <c r="R540" s="157" t="str">
        <f t="shared" si="78"/>
        <v>C</v>
      </c>
      <c r="S540" s="157">
        <f t="shared" si="77"/>
        <v>17.98</v>
      </c>
      <c r="T540" s="157">
        <f t="shared" si="71"/>
        <v>0</v>
      </c>
      <c r="U540" s="157">
        <f>IF(M540&lt;&gt;0,IF(M540=SVS,0,IF(M540=SVSg,0,IF(M540=Stundenverrechnungssatz!G5509,0,IF(M540=Stundenverrechnungssatz!I5509,0,IF(M540=Stundenverrechnungssatz!K5509,0,IF(M540=Stundenverrechnungssatz!M5509,0,1)))))))</f>
        <v>0</v>
      </c>
      <c r="V540" s="20"/>
    </row>
    <row r="541" spans="1:22" s="38" customFormat="1" ht="15" customHeight="1" x14ac:dyDescent="0.2">
      <c r="A541" s="160">
        <v>537</v>
      </c>
      <c r="B541" s="161" t="s">
        <v>895</v>
      </c>
      <c r="C541" s="161" t="s">
        <v>435</v>
      </c>
      <c r="D541" s="161" t="s">
        <v>285</v>
      </c>
      <c r="E541" s="161" t="s">
        <v>483</v>
      </c>
      <c r="F541" s="161" t="s">
        <v>280</v>
      </c>
      <c r="G541" s="161" t="s">
        <v>217</v>
      </c>
      <c r="H541" s="162">
        <v>2.29</v>
      </c>
      <c r="I541" s="163"/>
      <c r="J541" s="158" t="s">
        <v>34</v>
      </c>
      <c r="K541" s="159"/>
      <c r="L541" s="153">
        <v>191.11</v>
      </c>
      <c r="M541" s="154">
        <f t="shared" si="72"/>
        <v>17.98</v>
      </c>
      <c r="N541" s="155" t="str">
        <f t="shared" si="73"/>
        <v/>
      </c>
      <c r="O541" s="156">
        <f t="shared" si="74"/>
        <v>437.64190000000002</v>
      </c>
      <c r="P541" s="156" t="e">
        <f t="shared" si="75"/>
        <v>#VALUE!</v>
      </c>
      <c r="Q541" s="156" t="e">
        <f t="shared" si="76"/>
        <v>#VALUE!</v>
      </c>
      <c r="R541" s="157" t="str">
        <f t="shared" si="78"/>
        <v>C</v>
      </c>
      <c r="S541" s="157">
        <f t="shared" si="77"/>
        <v>17.98</v>
      </c>
      <c r="T541" s="157">
        <f t="shared" si="71"/>
        <v>0</v>
      </c>
      <c r="U541" s="157">
        <f>IF(M541&lt;&gt;0,IF(M541=SVS,0,IF(M541=SVSg,0,IF(M541=Stundenverrechnungssatz!G5510,0,IF(M541=Stundenverrechnungssatz!I5510,0,IF(M541=Stundenverrechnungssatz!K5510,0,IF(M541=Stundenverrechnungssatz!M5510,0,1)))))))</f>
        <v>0</v>
      </c>
      <c r="V541" s="20"/>
    </row>
    <row r="542" spans="1:22" s="38" customFormat="1" ht="15" customHeight="1" x14ac:dyDescent="0.2">
      <c r="A542" s="160">
        <v>538</v>
      </c>
      <c r="B542" s="161" t="s">
        <v>895</v>
      </c>
      <c r="C542" s="161" t="s">
        <v>435</v>
      </c>
      <c r="D542" s="161" t="s">
        <v>285</v>
      </c>
      <c r="E542" s="161" t="s">
        <v>484</v>
      </c>
      <c r="F542" s="161" t="s">
        <v>235</v>
      </c>
      <c r="G542" s="161" t="s">
        <v>219</v>
      </c>
      <c r="H542" s="162">
        <v>21.66</v>
      </c>
      <c r="I542" s="163"/>
      <c r="J542" s="158" t="s">
        <v>69</v>
      </c>
      <c r="K542" s="159"/>
      <c r="L542" s="153">
        <v>191.11</v>
      </c>
      <c r="M542" s="154">
        <f t="shared" si="72"/>
        <v>17.98</v>
      </c>
      <c r="N542" s="155" t="str">
        <f t="shared" si="73"/>
        <v/>
      </c>
      <c r="O542" s="156">
        <f t="shared" si="74"/>
        <v>4139.4426000000003</v>
      </c>
      <c r="P542" s="156" t="e">
        <f t="shared" si="75"/>
        <v>#VALUE!</v>
      </c>
      <c r="Q542" s="156" t="e">
        <f t="shared" si="76"/>
        <v>#VALUE!</v>
      </c>
      <c r="R542" s="157" t="str">
        <f t="shared" si="78"/>
        <v>U</v>
      </c>
      <c r="S542" s="157">
        <f t="shared" si="77"/>
        <v>17.98</v>
      </c>
      <c r="T542" s="157">
        <f t="shared" si="71"/>
        <v>0</v>
      </c>
      <c r="U542" s="157">
        <f>IF(M542&lt;&gt;0,IF(M542=SVS,0,IF(M542=SVSg,0,IF(M542=Stundenverrechnungssatz!G5511,0,IF(M542=Stundenverrechnungssatz!I5511,0,IF(M542=Stundenverrechnungssatz!K5511,0,IF(M542=Stundenverrechnungssatz!M5511,0,1)))))))</f>
        <v>0</v>
      </c>
      <c r="V542" s="20"/>
    </row>
    <row r="543" spans="1:22" s="38" customFormat="1" ht="15" customHeight="1" x14ac:dyDescent="0.2">
      <c r="A543" s="160">
        <v>539</v>
      </c>
      <c r="B543" s="161" t="s">
        <v>895</v>
      </c>
      <c r="C543" s="161" t="s">
        <v>435</v>
      </c>
      <c r="D543" s="161" t="s">
        <v>285</v>
      </c>
      <c r="E543" s="161" t="s">
        <v>485</v>
      </c>
      <c r="F543" s="161" t="s">
        <v>450</v>
      </c>
      <c r="G543" s="161" t="s">
        <v>217</v>
      </c>
      <c r="H543" s="162">
        <v>10.02</v>
      </c>
      <c r="I543" s="163"/>
      <c r="J543" s="158" t="s">
        <v>34</v>
      </c>
      <c r="K543" s="159"/>
      <c r="L543" s="153">
        <v>191.11</v>
      </c>
      <c r="M543" s="154">
        <f t="shared" si="72"/>
        <v>17.98</v>
      </c>
      <c r="N543" s="155" t="str">
        <f t="shared" si="73"/>
        <v/>
      </c>
      <c r="O543" s="156">
        <f t="shared" si="74"/>
        <v>1914.9222</v>
      </c>
      <c r="P543" s="156" t="e">
        <f t="shared" si="75"/>
        <v>#VALUE!</v>
      </c>
      <c r="Q543" s="156" t="e">
        <f t="shared" si="76"/>
        <v>#VALUE!</v>
      </c>
      <c r="R543" s="157" t="str">
        <f t="shared" si="78"/>
        <v>C</v>
      </c>
      <c r="S543" s="157">
        <f t="shared" si="77"/>
        <v>17.98</v>
      </c>
      <c r="T543" s="157">
        <f t="shared" si="71"/>
        <v>0</v>
      </c>
      <c r="U543" s="157">
        <f>IF(M543&lt;&gt;0,IF(M543=SVS,0,IF(M543=SVSg,0,IF(M543=Stundenverrechnungssatz!G5512,0,IF(M543=Stundenverrechnungssatz!I5512,0,IF(M543=Stundenverrechnungssatz!K5512,0,IF(M543=Stundenverrechnungssatz!M5512,0,1)))))))</f>
        <v>0</v>
      </c>
      <c r="V543" s="20"/>
    </row>
    <row r="544" spans="1:22" s="38" customFormat="1" ht="15" customHeight="1" x14ac:dyDescent="0.2">
      <c r="A544" s="160">
        <v>540</v>
      </c>
      <c r="B544" s="161" t="s">
        <v>895</v>
      </c>
      <c r="C544" s="161" t="s">
        <v>435</v>
      </c>
      <c r="D544" s="161" t="s">
        <v>285</v>
      </c>
      <c r="E544" s="161" t="s">
        <v>430</v>
      </c>
      <c r="F544" s="161" t="s">
        <v>438</v>
      </c>
      <c r="G544" s="161" t="s">
        <v>217</v>
      </c>
      <c r="H544" s="162">
        <v>7.16</v>
      </c>
      <c r="I544" s="163"/>
      <c r="J544" s="158" t="s">
        <v>34</v>
      </c>
      <c r="K544" s="159"/>
      <c r="L544" s="153">
        <v>191.11</v>
      </c>
      <c r="M544" s="154">
        <f t="shared" si="72"/>
        <v>17.98</v>
      </c>
      <c r="N544" s="155" t="str">
        <f t="shared" si="73"/>
        <v/>
      </c>
      <c r="O544" s="156">
        <f t="shared" si="74"/>
        <v>1368.3476000000001</v>
      </c>
      <c r="P544" s="156" t="e">
        <f t="shared" si="75"/>
        <v>#VALUE!</v>
      </c>
      <c r="Q544" s="156" t="e">
        <f t="shared" si="76"/>
        <v>#VALUE!</v>
      </c>
      <c r="R544" s="157" t="str">
        <f t="shared" si="78"/>
        <v>C</v>
      </c>
      <c r="S544" s="157">
        <f t="shared" si="77"/>
        <v>17.98</v>
      </c>
      <c r="T544" s="157">
        <f t="shared" si="71"/>
        <v>0</v>
      </c>
      <c r="U544" s="157">
        <f>IF(M544&lt;&gt;0,IF(M544=SVS,0,IF(M544=SVSg,0,IF(M544=Stundenverrechnungssatz!G5513,0,IF(M544=Stundenverrechnungssatz!I5513,0,IF(M544=Stundenverrechnungssatz!K5513,0,IF(M544=Stundenverrechnungssatz!M5513,0,1)))))))</f>
        <v>0</v>
      </c>
      <c r="V544" s="20"/>
    </row>
    <row r="545" spans="1:22" s="38" customFormat="1" ht="15" customHeight="1" x14ac:dyDescent="0.2">
      <c r="A545" s="160">
        <v>541</v>
      </c>
      <c r="B545" s="161" t="s">
        <v>895</v>
      </c>
      <c r="C545" s="161" t="s">
        <v>435</v>
      </c>
      <c r="D545" s="161" t="s">
        <v>285</v>
      </c>
      <c r="E545" s="161" t="s">
        <v>486</v>
      </c>
      <c r="F545" s="161" t="s">
        <v>280</v>
      </c>
      <c r="G545" s="161" t="s">
        <v>217</v>
      </c>
      <c r="H545" s="162">
        <v>2.29</v>
      </c>
      <c r="I545" s="163"/>
      <c r="J545" s="158" t="s">
        <v>34</v>
      </c>
      <c r="K545" s="159"/>
      <c r="L545" s="153">
        <v>191.11</v>
      </c>
      <c r="M545" s="154">
        <f t="shared" si="72"/>
        <v>17.98</v>
      </c>
      <c r="N545" s="155" t="str">
        <f t="shared" si="73"/>
        <v/>
      </c>
      <c r="O545" s="156">
        <f t="shared" si="74"/>
        <v>437.64190000000002</v>
      </c>
      <c r="P545" s="156" t="e">
        <f t="shared" si="75"/>
        <v>#VALUE!</v>
      </c>
      <c r="Q545" s="156" t="e">
        <f t="shared" si="76"/>
        <v>#VALUE!</v>
      </c>
      <c r="R545" s="157" t="str">
        <f t="shared" si="78"/>
        <v>C</v>
      </c>
      <c r="S545" s="157">
        <f t="shared" si="77"/>
        <v>17.98</v>
      </c>
      <c r="T545" s="157">
        <f t="shared" si="71"/>
        <v>0</v>
      </c>
      <c r="U545" s="157">
        <f>IF(M545&lt;&gt;0,IF(M545=SVS,0,IF(M545=SVSg,0,IF(M545=Stundenverrechnungssatz!G5514,0,IF(M545=Stundenverrechnungssatz!I5514,0,IF(M545=Stundenverrechnungssatz!K5514,0,IF(M545=Stundenverrechnungssatz!M5514,0,1)))))))</f>
        <v>0</v>
      </c>
      <c r="V545" s="20"/>
    </row>
    <row r="546" spans="1:22" s="38" customFormat="1" ht="15" customHeight="1" x14ac:dyDescent="0.2">
      <c r="A546" s="160">
        <v>542</v>
      </c>
      <c r="B546" s="161" t="s">
        <v>895</v>
      </c>
      <c r="C546" s="161" t="s">
        <v>435</v>
      </c>
      <c r="D546" s="161" t="s">
        <v>285</v>
      </c>
      <c r="E546" s="161" t="s">
        <v>487</v>
      </c>
      <c r="F546" s="161" t="s">
        <v>216</v>
      </c>
      <c r="G546" s="161" t="s">
        <v>217</v>
      </c>
      <c r="H546" s="162">
        <v>5.8</v>
      </c>
      <c r="I546" s="163"/>
      <c r="J546" s="158" t="s">
        <v>119</v>
      </c>
      <c r="K546" s="159"/>
      <c r="L546" s="153">
        <v>0</v>
      </c>
      <c r="M546" s="154">
        <f t="shared" si="72"/>
        <v>17.98</v>
      </c>
      <c r="N546" s="155">
        <f t="shared" si="73"/>
        <v>1.0000000000000001E-5</v>
      </c>
      <c r="O546" s="156">
        <f t="shared" si="74"/>
        <v>0</v>
      </c>
      <c r="P546" s="156">
        <f t="shared" si="75"/>
        <v>0</v>
      </c>
      <c r="Q546" s="156">
        <f t="shared" si="76"/>
        <v>0</v>
      </c>
      <c r="R546" s="157" t="str">
        <f t="shared" si="78"/>
        <v>n</v>
      </c>
      <c r="S546" s="157">
        <f t="shared" si="77"/>
        <v>17.98</v>
      </c>
      <c r="T546" s="157">
        <f t="shared" si="71"/>
        <v>0</v>
      </c>
      <c r="U546" s="157">
        <f>IF(M546&lt;&gt;0,IF(M546=SVS,0,IF(M546=SVSg,0,IF(M546=Stundenverrechnungssatz!G5515,0,IF(M546=Stundenverrechnungssatz!I5515,0,IF(M546=Stundenverrechnungssatz!K5515,0,IF(M546=Stundenverrechnungssatz!M5515,0,1)))))))</f>
        <v>0</v>
      </c>
      <c r="V546" s="20"/>
    </row>
    <row r="547" spans="1:22" s="38" customFormat="1" ht="15" customHeight="1" x14ac:dyDescent="0.2">
      <c r="A547" s="160">
        <v>543</v>
      </c>
      <c r="B547" s="161" t="s">
        <v>895</v>
      </c>
      <c r="C547" s="161" t="s">
        <v>435</v>
      </c>
      <c r="D547" s="161" t="s">
        <v>285</v>
      </c>
      <c r="E547" s="161" t="s">
        <v>488</v>
      </c>
      <c r="F547" s="161" t="s">
        <v>239</v>
      </c>
      <c r="G547" s="161" t="s">
        <v>217</v>
      </c>
      <c r="H547" s="162">
        <v>3.32</v>
      </c>
      <c r="I547" s="163"/>
      <c r="J547" s="158" t="s">
        <v>34</v>
      </c>
      <c r="K547" s="159"/>
      <c r="L547" s="153">
        <v>191.11</v>
      </c>
      <c r="M547" s="154">
        <f t="shared" si="72"/>
        <v>17.98</v>
      </c>
      <c r="N547" s="155" t="str">
        <f t="shared" si="73"/>
        <v/>
      </c>
      <c r="O547" s="156">
        <f t="shared" si="74"/>
        <v>634.48519999999996</v>
      </c>
      <c r="P547" s="156" t="e">
        <f t="shared" si="75"/>
        <v>#VALUE!</v>
      </c>
      <c r="Q547" s="156" t="e">
        <f t="shared" si="76"/>
        <v>#VALUE!</v>
      </c>
      <c r="R547" s="157" t="str">
        <f t="shared" si="78"/>
        <v>C</v>
      </c>
      <c r="S547" s="157">
        <f t="shared" si="77"/>
        <v>17.98</v>
      </c>
      <c r="T547" s="157">
        <f t="shared" si="71"/>
        <v>0</v>
      </c>
      <c r="U547" s="157">
        <f>IF(M547&lt;&gt;0,IF(M547=SVS,0,IF(M547=SVSg,0,IF(M547=Stundenverrechnungssatz!G5516,0,IF(M547=Stundenverrechnungssatz!I5516,0,IF(M547=Stundenverrechnungssatz!K5516,0,IF(M547=Stundenverrechnungssatz!M5516,0,1)))))))</f>
        <v>0</v>
      </c>
      <c r="V547" s="20"/>
    </row>
    <row r="548" spans="1:22" s="38" customFormat="1" ht="15" customHeight="1" x14ac:dyDescent="0.2">
      <c r="A548" s="160">
        <v>544</v>
      </c>
      <c r="B548" s="161" t="s">
        <v>895</v>
      </c>
      <c r="C548" s="161" t="s">
        <v>435</v>
      </c>
      <c r="D548" s="161" t="s">
        <v>285</v>
      </c>
      <c r="E548" s="161" t="s">
        <v>489</v>
      </c>
      <c r="F548" s="161" t="s">
        <v>218</v>
      </c>
      <c r="G548" s="161" t="s">
        <v>217</v>
      </c>
      <c r="H548" s="162">
        <v>4.54</v>
      </c>
      <c r="I548" s="163"/>
      <c r="J548" s="158" t="s">
        <v>34</v>
      </c>
      <c r="K548" s="159"/>
      <c r="L548" s="153">
        <v>191.11</v>
      </c>
      <c r="M548" s="154">
        <f t="shared" si="72"/>
        <v>17.98</v>
      </c>
      <c r="N548" s="155" t="str">
        <f t="shared" si="73"/>
        <v/>
      </c>
      <c r="O548" s="156">
        <f t="shared" si="74"/>
        <v>867.63940000000002</v>
      </c>
      <c r="P548" s="156" t="e">
        <f t="shared" si="75"/>
        <v>#VALUE!</v>
      </c>
      <c r="Q548" s="156" t="e">
        <f t="shared" si="76"/>
        <v>#VALUE!</v>
      </c>
      <c r="R548" s="157" t="str">
        <f t="shared" si="78"/>
        <v>C</v>
      </c>
      <c r="S548" s="157">
        <f t="shared" si="77"/>
        <v>17.98</v>
      </c>
      <c r="T548" s="157">
        <f t="shared" si="71"/>
        <v>0</v>
      </c>
      <c r="U548" s="157">
        <f>IF(M548&lt;&gt;0,IF(M548=SVS,0,IF(M548=SVSg,0,IF(M548=Stundenverrechnungssatz!G5517,0,IF(M548=Stundenverrechnungssatz!I5517,0,IF(M548=Stundenverrechnungssatz!K5517,0,IF(M548=Stundenverrechnungssatz!M5517,0,1)))))))</f>
        <v>0</v>
      </c>
      <c r="V548" s="20"/>
    </row>
    <row r="549" spans="1:22" s="38" customFormat="1" ht="15" customHeight="1" x14ac:dyDescent="0.2">
      <c r="A549" s="160">
        <v>545</v>
      </c>
      <c r="B549" s="161" t="s">
        <v>895</v>
      </c>
      <c r="C549" s="161" t="s">
        <v>435</v>
      </c>
      <c r="D549" s="161" t="s">
        <v>285</v>
      </c>
      <c r="E549" s="161" t="s">
        <v>490</v>
      </c>
      <c r="F549" s="161" t="s">
        <v>239</v>
      </c>
      <c r="G549" s="161" t="s">
        <v>217</v>
      </c>
      <c r="H549" s="162">
        <v>2.46</v>
      </c>
      <c r="I549" s="163"/>
      <c r="J549" s="158" t="s">
        <v>34</v>
      </c>
      <c r="K549" s="159"/>
      <c r="L549" s="153">
        <v>191.11</v>
      </c>
      <c r="M549" s="154">
        <f t="shared" si="72"/>
        <v>17.98</v>
      </c>
      <c r="N549" s="155" t="str">
        <f t="shared" si="73"/>
        <v/>
      </c>
      <c r="O549" s="156">
        <f t="shared" si="74"/>
        <v>470.13060000000002</v>
      </c>
      <c r="P549" s="156" t="e">
        <f t="shared" si="75"/>
        <v>#VALUE!</v>
      </c>
      <c r="Q549" s="156" t="e">
        <f t="shared" si="76"/>
        <v>#VALUE!</v>
      </c>
      <c r="R549" s="157" t="str">
        <f t="shared" si="78"/>
        <v>C</v>
      </c>
      <c r="S549" s="157">
        <f t="shared" si="77"/>
        <v>17.98</v>
      </c>
      <c r="T549" s="157">
        <f t="shared" si="71"/>
        <v>0</v>
      </c>
      <c r="U549" s="157">
        <f>IF(M549&lt;&gt;0,IF(M549=SVS,0,IF(M549=SVSg,0,IF(M549=Stundenverrechnungssatz!G5518,0,IF(M549=Stundenverrechnungssatz!I5518,0,IF(M549=Stundenverrechnungssatz!K5518,0,IF(M549=Stundenverrechnungssatz!M5518,0,1)))))))</f>
        <v>0</v>
      </c>
      <c r="V549" s="20"/>
    </row>
    <row r="550" spans="1:22" s="38" customFormat="1" ht="15" customHeight="1" x14ac:dyDescent="0.2">
      <c r="A550" s="160">
        <v>546</v>
      </c>
      <c r="B550" s="161" t="s">
        <v>895</v>
      </c>
      <c r="C550" s="161" t="s">
        <v>435</v>
      </c>
      <c r="D550" s="161" t="s">
        <v>285</v>
      </c>
      <c r="E550" s="161" t="s">
        <v>491</v>
      </c>
      <c r="F550" s="161" t="s">
        <v>258</v>
      </c>
      <c r="G550" s="161" t="s">
        <v>217</v>
      </c>
      <c r="H550" s="162">
        <v>3.31</v>
      </c>
      <c r="I550" s="163"/>
      <c r="J550" s="158" t="s">
        <v>34</v>
      </c>
      <c r="K550" s="159"/>
      <c r="L550" s="153">
        <v>191.11</v>
      </c>
      <c r="M550" s="154">
        <f t="shared" si="72"/>
        <v>17.98</v>
      </c>
      <c r="N550" s="155" t="str">
        <f t="shared" si="73"/>
        <v/>
      </c>
      <c r="O550" s="156">
        <f t="shared" si="74"/>
        <v>632.57410000000004</v>
      </c>
      <c r="P550" s="156" t="e">
        <f t="shared" si="75"/>
        <v>#VALUE!</v>
      </c>
      <c r="Q550" s="156" t="e">
        <f t="shared" si="76"/>
        <v>#VALUE!</v>
      </c>
      <c r="R550" s="157" t="str">
        <f t="shared" si="78"/>
        <v>C</v>
      </c>
      <c r="S550" s="157">
        <f t="shared" si="77"/>
        <v>17.98</v>
      </c>
      <c r="T550" s="157">
        <f t="shared" si="71"/>
        <v>0</v>
      </c>
      <c r="U550" s="157">
        <f>IF(M550&lt;&gt;0,IF(M550=SVS,0,IF(M550=SVSg,0,IF(M550=Stundenverrechnungssatz!G5519,0,IF(M550=Stundenverrechnungssatz!I5519,0,IF(M550=Stundenverrechnungssatz!K5519,0,IF(M550=Stundenverrechnungssatz!M5519,0,1)))))))</f>
        <v>0</v>
      </c>
      <c r="V550" s="20"/>
    </row>
    <row r="551" spans="1:22" s="38" customFormat="1" ht="15" customHeight="1" x14ac:dyDescent="0.2">
      <c r="A551" s="160">
        <v>547</v>
      </c>
      <c r="B551" s="161" t="s">
        <v>895</v>
      </c>
      <c r="C551" s="161" t="s">
        <v>435</v>
      </c>
      <c r="D551" s="161" t="s">
        <v>285</v>
      </c>
      <c r="E551" s="161" t="s">
        <v>492</v>
      </c>
      <c r="F551" s="161" t="s">
        <v>451</v>
      </c>
      <c r="G551" s="161" t="s">
        <v>380</v>
      </c>
      <c r="H551" s="162">
        <v>7.81</v>
      </c>
      <c r="I551" s="163"/>
      <c r="J551" s="158" t="s">
        <v>65</v>
      </c>
      <c r="K551" s="159"/>
      <c r="L551" s="153">
        <v>2</v>
      </c>
      <c r="M551" s="154">
        <f t="shared" si="72"/>
        <v>17.98</v>
      </c>
      <c r="N551" s="155" t="str">
        <f t="shared" si="73"/>
        <v/>
      </c>
      <c r="O551" s="156">
        <f t="shared" si="74"/>
        <v>15.62</v>
      </c>
      <c r="P551" s="156" t="e">
        <f t="shared" si="75"/>
        <v>#VALUE!</v>
      </c>
      <c r="Q551" s="156" t="e">
        <f t="shared" si="76"/>
        <v>#VALUE!</v>
      </c>
      <c r="R551" s="157" t="str">
        <f t="shared" si="78"/>
        <v>T</v>
      </c>
      <c r="S551" s="157">
        <f t="shared" si="77"/>
        <v>17.98</v>
      </c>
      <c r="T551" s="157">
        <f t="shared" si="71"/>
        <v>0</v>
      </c>
      <c r="U551" s="157">
        <f>IF(M551&lt;&gt;0,IF(M551=SVS,0,IF(M551=SVSg,0,IF(M551=Stundenverrechnungssatz!G5520,0,IF(M551=Stundenverrechnungssatz!I5520,0,IF(M551=Stundenverrechnungssatz!K5520,0,IF(M551=Stundenverrechnungssatz!M5520,0,1)))))))</f>
        <v>0</v>
      </c>
      <c r="V551" s="20"/>
    </row>
    <row r="552" spans="1:22" s="38" customFormat="1" ht="15" customHeight="1" x14ac:dyDescent="0.2">
      <c r="A552" s="160">
        <v>548</v>
      </c>
      <c r="B552" s="161" t="s">
        <v>895</v>
      </c>
      <c r="C552" s="161" t="s">
        <v>435</v>
      </c>
      <c r="D552" s="161" t="s">
        <v>285</v>
      </c>
      <c r="E552" s="161" t="s">
        <v>493</v>
      </c>
      <c r="F552" s="161" t="s">
        <v>558</v>
      </c>
      <c r="G552" s="161" t="s">
        <v>380</v>
      </c>
      <c r="H552" s="162">
        <v>24.67</v>
      </c>
      <c r="I552" s="163"/>
      <c r="J552" s="158" t="s">
        <v>70</v>
      </c>
      <c r="K552" s="159"/>
      <c r="L552" s="153">
        <v>38.08</v>
      </c>
      <c r="M552" s="154">
        <f t="shared" si="72"/>
        <v>17.98</v>
      </c>
      <c r="N552" s="155" t="str">
        <f t="shared" si="73"/>
        <v/>
      </c>
      <c r="O552" s="156">
        <f t="shared" si="74"/>
        <v>939.43360000000007</v>
      </c>
      <c r="P552" s="156" t="e">
        <f t="shared" si="75"/>
        <v>#VALUE!</v>
      </c>
      <c r="Q552" s="156" t="e">
        <f t="shared" si="76"/>
        <v>#VALUE!</v>
      </c>
      <c r="R552" s="157" t="str">
        <f t="shared" si="78"/>
        <v>V</v>
      </c>
      <c r="S552" s="157">
        <f t="shared" si="77"/>
        <v>17.98</v>
      </c>
      <c r="T552" s="157">
        <f t="shared" si="71"/>
        <v>0</v>
      </c>
      <c r="U552" s="157">
        <f>IF(M552&lt;&gt;0,IF(M552=SVS,0,IF(M552=SVSg,0,IF(M552=Stundenverrechnungssatz!G5521,0,IF(M552=Stundenverrechnungssatz!I5521,0,IF(M552=Stundenverrechnungssatz!K5521,0,IF(M552=Stundenverrechnungssatz!M5521,0,1)))))))</f>
        <v>0</v>
      </c>
      <c r="V552" s="20"/>
    </row>
    <row r="553" spans="1:22" s="38" customFormat="1" ht="15" customHeight="1" x14ac:dyDescent="0.2">
      <c r="A553" s="160">
        <v>549</v>
      </c>
      <c r="B553" s="161" t="s">
        <v>895</v>
      </c>
      <c r="C553" s="161" t="s">
        <v>435</v>
      </c>
      <c r="D553" s="161" t="s">
        <v>285</v>
      </c>
      <c r="E553" s="161" t="s">
        <v>354</v>
      </c>
      <c r="F553" s="161" t="s">
        <v>303</v>
      </c>
      <c r="G553" s="161" t="s">
        <v>219</v>
      </c>
      <c r="H553" s="162">
        <v>12.3</v>
      </c>
      <c r="I553" s="163" t="s">
        <v>214</v>
      </c>
      <c r="J553" s="158" t="s">
        <v>36</v>
      </c>
      <c r="K553" s="159"/>
      <c r="L553" s="153">
        <v>191.11</v>
      </c>
      <c r="M553" s="154">
        <f t="shared" si="72"/>
        <v>17.98</v>
      </c>
      <c r="N553" s="155" t="str">
        <f t="shared" si="73"/>
        <v/>
      </c>
      <c r="O553" s="156">
        <f t="shared" si="74"/>
        <v>2350.6530000000002</v>
      </c>
      <c r="P553" s="156" t="e">
        <f t="shared" si="75"/>
        <v>#VALUE!</v>
      </c>
      <c r="Q553" s="156" t="e">
        <f t="shared" si="76"/>
        <v>#VALUE!</v>
      </c>
      <c r="R553" s="157" t="str">
        <f t="shared" si="78"/>
        <v>F</v>
      </c>
      <c r="S553" s="157">
        <f t="shared" si="77"/>
        <v>17.98</v>
      </c>
      <c r="T553" s="157">
        <f t="shared" si="71"/>
        <v>12.3</v>
      </c>
      <c r="U553" s="157">
        <f>IF(M553&lt;&gt;0,IF(M553=SVS,0,IF(M553=SVSg,0,IF(M553=Stundenverrechnungssatz!G5522,0,IF(M553=Stundenverrechnungssatz!I5522,0,IF(M553=Stundenverrechnungssatz!K5522,0,IF(M553=Stundenverrechnungssatz!M5522,0,1)))))))</f>
        <v>0</v>
      </c>
      <c r="V553" s="20"/>
    </row>
    <row r="554" spans="1:22" s="38" customFormat="1" ht="15" customHeight="1" x14ac:dyDescent="0.2">
      <c r="A554" s="160">
        <v>550</v>
      </c>
      <c r="B554" s="161" t="s">
        <v>895</v>
      </c>
      <c r="C554" s="161" t="s">
        <v>435</v>
      </c>
      <c r="D554" s="161" t="s">
        <v>285</v>
      </c>
      <c r="E554" s="161" t="s">
        <v>361</v>
      </c>
      <c r="F554" s="161" t="s">
        <v>212</v>
      </c>
      <c r="G554" s="161" t="s">
        <v>219</v>
      </c>
      <c r="H554" s="162">
        <v>80.05</v>
      </c>
      <c r="I554" s="163" t="s">
        <v>214</v>
      </c>
      <c r="J554" s="158" t="s">
        <v>36</v>
      </c>
      <c r="K554" s="159"/>
      <c r="L554" s="153">
        <v>191.11</v>
      </c>
      <c r="M554" s="154">
        <f t="shared" si="72"/>
        <v>17.98</v>
      </c>
      <c r="N554" s="155" t="str">
        <f t="shared" si="73"/>
        <v/>
      </c>
      <c r="O554" s="156">
        <f t="shared" si="74"/>
        <v>15298.3555</v>
      </c>
      <c r="P554" s="156" t="e">
        <f t="shared" si="75"/>
        <v>#VALUE!</v>
      </c>
      <c r="Q554" s="156" t="e">
        <f t="shared" si="76"/>
        <v>#VALUE!</v>
      </c>
      <c r="R554" s="157" t="str">
        <f t="shared" si="78"/>
        <v>F</v>
      </c>
      <c r="S554" s="157">
        <f t="shared" si="77"/>
        <v>17.98</v>
      </c>
      <c r="T554" s="157">
        <f t="shared" si="71"/>
        <v>80.05</v>
      </c>
      <c r="U554" s="157">
        <f>IF(M554&lt;&gt;0,IF(M554=SVS,0,IF(M554=SVSg,0,IF(M554=Stundenverrechnungssatz!G5523,0,IF(M554=Stundenverrechnungssatz!I5523,0,IF(M554=Stundenverrechnungssatz!K5523,0,IF(M554=Stundenverrechnungssatz!M5523,0,1)))))))</f>
        <v>0</v>
      </c>
      <c r="V554" s="20"/>
    </row>
    <row r="555" spans="1:22" s="38" customFormat="1" ht="15" customHeight="1" x14ac:dyDescent="0.2">
      <c r="A555" s="160">
        <v>551</v>
      </c>
      <c r="B555" s="161" t="s">
        <v>895</v>
      </c>
      <c r="C555" s="161" t="s">
        <v>435</v>
      </c>
      <c r="D555" s="161" t="s">
        <v>285</v>
      </c>
      <c r="E555" s="161" t="s">
        <v>365</v>
      </c>
      <c r="F555" s="161" t="s">
        <v>212</v>
      </c>
      <c r="G555" s="161" t="s">
        <v>219</v>
      </c>
      <c r="H555" s="162">
        <v>45.27</v>
      </c>
      <c r="I555" s="163" t="s">
        <v>214</v>
      </c>
      <c r="J555" s="158" t="s">
        <v>36</v>
      </c>
      <c r="K555" s="159"/>
      <c r="L555" s="153">
        <v>191.11</v>
      </c>
      <c r="M555" s="154">
        <f t="shared" si="72"/>
        <v>17.98</v>
      </c>
      <c r="N555" s="155" t="str">
        <f t="shared" si="73"/>
        <v/>
      </c>
      <c r="O555" s="156">
        <f t="shared" si="74"/>
        <v>8651.5497000000014</v>
      </c>
      <c r="P555" s="156" t="e">
        <f t="shared" si="75"/>
        <v>#VALUE!</v>
      </c>
      <c r="Q555" s="156" t="e">
        <f t="shared" si="76"/>
        <v>#VALUE!</v>
      </c>
      <c r="R555" s="157" t="str">
        <f t="shared" si="78"/>
        <v>F</v>
      </c>
      <c r="S555" s="157">
        <f t="shared" si="77"/>
        <v>17.98</v>
      </c>
      <c r="T555" s="157">
        <f t="shared" si="71"/>
        <v>45.27</v>
      </c>
      <c r="U555" s="157">
        <f>IF(M555&lt;&gt;0,IF(M555=SVS,0,IF(M555=SVSg,0,IF(M555=Stundenverrechnungssatz!G5524,0,IF(M555=Stundenverrechnungssatz!I5524,0,IF(M555=Stundenverrechnungssatz!K5524,0,IF(M555=Stundenverrechnungssatz!M5524,0,1)))))))</f>
        <v>0</v>
      </c>
      <c r="V555" s="20"/>
    </row>
    <row r="556" spans="1:22" s="38" customFormat="1" ht="15" customHeight="1" x14ac:dyDescent="0.2">
      <c r="A556" s="160">
        <v>552</v>
      </c>
      <c r="B556" s="161" t="s">
        <v>895</v>
      </c>
      <c r="C556" s="161" t="s">
        <v>435</v>
      </c>
      <c r="D556" s="161" t="s">
        <v>285</v>
      </c>
      <c r="E556" s="161" t="s">
        <v>563</v>
      </c>
      <c r="F556" s="161" t="s">
        <v>212</v>
      </c>
      <c r="G556" s="161" t="s">
        <v>219</v>
      </c>
      <c r="H556" s="162">
        <v>63.01</v>
      </c>
      <c r="I556" s="163" t="s">
        <v>214</v>
      </c>
      <c r="J556" s="158" t="s">
        <v>36</v>
      </c>
      <c r="K556" s="159"/>
      <c r="L556" s="153">
        <v>191.11</v>
      </c>
      <c r="M556" s="154">
        <f t="shared" si="72"/>
        <v>17.98</v>
      </c>
      <c r="N556" s="155" t="str">
        <f t="shared" si="73"/>
        <v/>
      </c>
      <c r="O556" s="156">
        <f t="shared" si="74"/>
        <v>12041.8411</v>
      </c>
      <c r="P556" s="156" t="e">
        <f t="shared" si="75"/>
        <v>#VALUE!</v>
      </c>
      <c r="Q556" s="156" t="e">
        <f t="shared" si="76"/>
        <v>#VALUE!</v>
      </c>
      <c r="R556" s="157" t="str">
        <f t="shared" si="78"/>
        <v>F</v>
      </c>
      <c r="S556" s="157">
        <f t="shared" si="77"/>
        <v>17.98</v>
      </c>
      <c r="T556" s="157">
        <f t="shared" si="71"/>
        <v>63.01</v>
      </c>
      <c r="U556" s="157">
        <f>IF(M556&lt;&gt;0,IF(M556=SVS,0,IF(M556=SVSg,0,IF(M556=Stundenverrechnungssatz!G5525,0,IF(M556=Stundenverrechnungssatz!I5525,0,IF(M556=Stundenverrechnungssatz!K5525,0,IF(M556=Stundenverrechnungssatz!M5525,0,1)))))))</f>
        <v>0</v>
      </c>
      <c r="V556" s="20"/>
    </row>
    <row r="557" spans="1:22" s="38" customFormat="1" ht="15" customHeight="1" x14ac:dyDescent="0.2">
      <c r="A557" s="160">
        <v>553</v>
      </c>
      <c r="B557" s="161" t="s">
        <v>895</v>
      </c>
      <c r="C557" s="161" t="s">
        <v>435</v>
      </c>
      <c r="D557" s="161" t="s">
        <v>285</v>
      </c>
      <c r="E557" s="161" t="s">
        <v>336</v>
      </c>
      <c r="F557" s="161" t="s">
        <v>231</v>
      </c>
      <c r="G557" s="161" t="s">
        <v>219</v>
      </c>
      <c r="H557" s="162">
        <v>4.5</v>
      </c>
      <c r="I557" s="163" t="s">
        <v>214</v>
      </c>
      <c r="J557" s="158" t="s">
        <v>52</v>
      </c>
      <c r="K557" s="159"/>
      <c r="L557" s="153">
        <v>191.11</v>
      </c>
      <c r="M557" s="154">
        <f t="shared" si="72"/>
        <v>17.98</v>
      </c>
      <c r="N557" s="155" t="str">
        <f t="shared" si="73"/>
        <v/>
      </c>
      <c r="O557" s="156">
        <f t="shared" si="74"/>
        <v>859.99500000000012</v>
      </c>
      <c r="P557" s="156" t="e">
        <f t="shared" si="75"/>
        <v>#VALUE!</v>
      </c>
      <c r="Q557" s="156" t="e">
        <f t="shared" si="76"/>
        <v>#VALUE!</v>
      </c>
      <c r="R557" s="157" t="str">
        <f t="shared" si="78"/>
        <v>E</v>
      </c>
      <c r="S557" s="157">
        <f t="shared" si="77"/>
        <v>17.98</v>
      </c>
      <c r="T557" s="157">
        <f t="shared" si="71"/>
        <v>4.5</v>
      </c>
      <c r="U557" s="157">
        <f>IF(M557&lt;&gt;0,IF(M557=SVS,0,IF(M557=SVSg,0,IF(M557=Stundenverrechnungssatz!G5526,0,IF(M557=Stundenverrechnungssatz!I5526,0,IF(M557=Stundenverrechnungssatz!K5526,0,IF(M557=Stundenverrechnungssatz!M5526,0,1)))))))</f>
        <v>0</v>
      </c>
      <c r="V557" s="20"/>
    </row>
    <row r="558" spans="1:22" s="38" customFormat="1" ht="15" customHeight="1" x14ac:dyDescent="0.2">
      <c r="A558" s="160">
        <v>554</v>
      </c>
      <c r="B558" s="161" t="s">
        <v>895</v>
      </c>
      <c r="C558" s="161" t="s">
        <v>449</v>
      </c>
      <c r="D558" s="161" t="s">
        <v>285</v>
      </c>
      <c r="E558" s="161" t="s">
        <v>981</v>
      </c>
      <c r="F558" s="161" t="s">
        <v>435</v>
      </c>
      <c r="G558" s="161" t="s">
        <v>351</v>
      </c>
      <c r="H558" s="162">
        <v>498.61</v>
      </c>
      <c r="I558" s="163"/>
      <c r="J558" s="158" t="s">
        <v>39</v>
      </c>
      <c r="K558" s="159"/>
      <c r="L558" s="153">
        <v>191.11</v>
      </c>
      <c r="M558" s="154">
        <f t="shared" si="72"/>
        <v>17.98</v>
      </c>
      <c r="N558" s="155" t="str">
        <f t="shared" si="73"/>
        <v/>
      </c>
      <c r="O558" s="156">
        <f t="shared" si="74"/>
        <v>95289.357100000008</v>
      </c>
      <c r="P558" s="156" t="e">
        <f t="shared" si="75"/>
        <v>#VALUE!</v>
      </c>
      <c r="Q558" s="156" t="e">
        <f t="shared" si="76"/>
        <v>#VALUE!</v>
      </c>
      <c r="R558" s="157" t="str">
        <f t="shared" si="78"/>
        <v>W</v>
      </c>
      <c r="S558" s="157">
        <f t="shared" si="77"/>
        <v>17.98</v>
      </c>
      <c r="T558" s="157">
        <f t="shared" si="71"/>
        <v>0</v>
      </c>
      <c r="U558" s="157">
        <f>IF(M558&lt;&gt;0,IF(M558=SVS,0,IF(M558=SVSg,0,IF(M558=Stundenverrechnungssatz!G5527,0,IF(M558=Stundenverrechnungssatz!I5527,0,IF(M558=Stundenverrechnungssatz!K5527,0,IF(M558=Stundenverrechnungssatz!M5527,0,1)))))))</f>
        <v>0</v>
      </c>
      <c r="V558" s="20"/>
    </row>
    <row r="559" spans="1:22" s="38" customFormat="1" ht="15" customHeight="1" x14ac:dyDescent="0.2">
      <c r="A559" s="160">
        <v>555</v>
      </c>
      <c r="B559" s="161" t="s">
        <v>895</v>
      </c>
      <c r="C559" s="161" t="s">
        <v>449</v>
      </c>
      <c r="D559" s="161" t="s">
        <v>285</v>
      </c>
      <c r="E559" s="161" t="s">
        <v>982</v>
      </c>
      <c r="F559" s="161" t="s">
        <v>435</v>
      </c>
      <c r="G559" s="161" t="s">
        <v>351</v>
      </c>
      <c r="H559" s="162">
        <v>498.61</v>
      </c>
      <c r="I559" s="163"/>
      <c r="J559" s="158" t="s">
        <v>39</v>
      </c>
      <c r="K559" s="159"/>
      <c r="L559" s="153">
        <v>191.11</v>
      </c>
      <c r="M559" s="154">
        <f t="shared" si="72"/>
        <v>17.98</v>
      </c>
      <c r="N559" s="155" t="str">
        <f t="shared" si="73"/>
        <v/>
      </c>
      <c r="O559" s="156">
        <f t="shared" si="74"/>
        <v>95289.357100000008</v>
      </c>
      <c r="P559" s="156" t="e">
        <f t="shared" si="75"/>
        <v>#VALUE!</v>
      </c>
      <c r="Q559" s="156" t="e">
        <f t="shared" si="76"/>
        <v>#VALUE!</v>
      </c>
      <c r="R559" s="157" t="str">
        <f t="shared" si="78"/>
        <v>W</v>
      </c>
      <c r="S559" s="157">
        <f t="shared" si="77"/>
        <v>17.98</v>
      </c>
      <c r="T559" s="157">
        <f t="shared" si="71"/>
        <v>0</v>
      </c>
      <c r="U559" s="157">
        <f>IF(M559&lt;&gt;0,IF(M559=SVS,0,IF(M559=SVSg,0,IF(M559=Stundenverrechnungssatz!G5528,0,IF(M559=Stundenverrechnungssatz!I5528,0,IF(M559=Stundenverrechnungssatz!K5528,0,IF(M559=Stundenverrechnungssatz!M5528,0,1)))))))</f>
        <v>0</v>
      </c>
      <c r="V559" s="20"/>
    </row>
    <row r="560" spans="1:22" s="38" customFormat="1" ht="15" customHeight="1" x14ac:dyDescent="0.2">
      <c r="A560" s="160">
        <v>556</v>
      </c>
      <c r="B560" s="161" t="s">
        <v>895</v>
      </c>
      <c r="C560" s="161" t="s">
        <v>449</v>
      </c>
      <c r="D560" s="161" t="s">
        <v>285</v>
      </c>
      <c r="E560" s="161" t="s">
        <v>983</v>
      </c>
      <c r="F560" s="161" t="s">
        <v>984</v>
      </c>
      <c r="G560" s="161" t="s">
        <v>351</v>
      </c>
      <c r="H560" s="162">
        <v>14.41</v>
      </c>
      <c r="I560" s="163"/>
      <c r="J560" s="158" t="s">
        <v>65</v>
      </c>
      <c r="K560" s="159"/>
      <c r="L560" s="153">
        <v>2</v>
      </c>
      <c r="M560" s="154">
        <f t="shared" si="72"/>
        <v>17.98</v>
      </c>
      <c r="N560" s="155" t="str">
        <f t="shared" si="73"/>
        <v/>
      </c>
      <c r="O560" s="156">
        <f t="shared" si="74"/>
        <v>28.82</v>
      </c>
      <c r="P560" s="156" t="e">
        <f t="shared" si="75"/>
        <v>#VALUE!</v>
      </c>
      <c r="Q560" s="156" t="e">
        <f t="shared" si="76"/>
        <v>#VALUE!</v>
      </c>
      <c r="R560" s="157" t="str">
        <f t="shared" si="78"/>
        <v>T</v>
      </c>
      <c r="S560" s="157">
        <f t="shared" si="77"/>
        <v>17.98</v>
      </c>
      <c r="T560" s="157">
        <f t="shared" si="71"/>
        <v>0</v>
      </c>
      <c r="U560" s="157">
        <f>IF(M560&lt;&gt;0,IF(M560=SVS,0,IF(M560=SVSg,0,IF(M560=Stundenverrechnungssatz!G5529,0,IF(M560=Stundenverrechnungssatz!I5529,0,IF(M560=Stundenverrechnungssatz!K5529,0,IF(M560=Stundenverrechnungssatz!M5529,0,1)))))))</f>
        <v>0</v>
      </c>
      <c r="V560" s="20"/>
    </row>
    <row r="561" spans="1:22" s="38" customFormat="1" ht="15" customHeight="1" x14ac:dyDescent="0.2">
      <c r="A561" s="160">
        <v>557</v>
      </c>
      <c r="B561" s="161" t="s">
        <v>895</v>
      </c>
      <c r="C561" s="161" t="s">
        <v>449</v>
      </c>
      <c r="D561" s="161" t="s">
        <v>285</v>
      </c>
      <c r="E561" s="161" t="s">
        <v>985</v>
      </c>
      <c r="F561" s="161" t="s">
        <v>264</v>
      </c>
      <c r="G561" s="161" t="s">
        <v>333</v>
      </c>
      <c r="H561" s="162">
        <v>4.4400000000000004</v>
      </c>
      <c r="I561" s="163"/>
      <c r="J561" s="158" t="s">
        <v>65</v>
      </c>
      <c r="K561" s="159"/>
      <c r="L561" s="153">
        <v>2</v>
      </c>
      <c r="M561" s="154">
        <f t="shared" si="72"/>
        <v>17.98</v>
      </c>
      <c r="N561" s="155" t="str">
        <f t="shared" si="73"/>
        <v/>
      </c>
      <c r="O561" s="156">
        <f t="shared" si="74"/>
        <v>8.8800000000000008</v>
      </c>
      <c r="P561" s="156" t="e">
        <f t="shared" si="75"/>
        <v>#VALUE!</v>
      </c>
      <c r="Q561" s="156" t="e">
        <f t="shared" si="76"/>
        <v>#VALUE!</v>
      </c>
      <c r="R561" s="157" t="str">
        <f t="shared" si="78"/>
        <v>T</v>
      </c>
      <c r="S561" s="157">
        <f t="shared" si="77"/>
        <v>17.98</v>
      </c>
      <c r="T561" s="157">
        <f t="shared" si="71"/>
        <v>0</v>
      </c>
      <c r="U561" s="157">
        <f>IF(M561&lt;&gt;0,IF(M561=SVS,0,IF(M561=SVSg,0,IF(M561=Stundenverrechnungssatz!G5530,0,IF(M561=Stundenverrechnungssatz!I5530,0,IF(M561=Stundenverrechnungssatz!K5530,0,IF(M561=Stundenverrechnungssatz!M5530,0,1)))))))</f>
        <v>0</v>
      </c>
      <c r="V561" s="20"/>
    </row>
    <row r="562" spans="1:22" s="38" customFormat="1" ht="15" customHeight="1" x14ac:dyDescent="0.2">
      <c r="A562" s="160">
        <v>558</v>
      </c>
      <c r="B562" s="161" t="s">
        <v>895</v>
      </c>
      <c r="C562" s="161" t="s">
        <v>449</v>
      </c>
      <c r="D562" s="161" t="s">
        <v>285</v>
      </c>
      <c r="E562" s="161" t="s">
        <v>986</v>
      </c>
      <c r="F562" s="161" t="s">
        <v>987</v>
      </c>
      <c r="G562" s="161" t="s">
        <v>351</v>
      </c>
      <c r="H562" s="162">
        <v>15.17</v>
      </c>
      <c r="I562" s="163"/>
      <c r="J562" s="158" t="s">
        <v>65</v>
      </c>
      <c r="K562" s="159"/>
      <c r="L562" s="153">
        <v>2</v>
      </c>
      <c r="M562" s="154">
        <f t="shared" si="72"/>
        <v>17.98</v>
      </c>
      <c r="N562" s="155" t="str">
        <f t="shared" si="73"/>
        <v/>
      </c>
      <c r="O562" s="156">
        <f t="shared" si="74"/>
        <v>30.34</v>
      </c>
      <c r="P562" s="156" t="e">
        <f t="shared" si="75"/>
        <v>#VALUE!</v>
      </c>
      <c r="Q562" s="156" t="e">
        <f t="shared" si="76"/>
        <v>#VALUE!</v>
      </c>
      <c r="R562" s="157" t="str">
        <f t="shared" si="78"/>
        <v>T</v>
      </c>
      <c r="S562" s="157">
        <f t="shared" si="77"/>
        <v>17.98</v>
      </c>
      <c r="T562" s="157">
        <f t="shared" si="71"/>
        <v>0</v>
      </c>
      <c r="U562" s="157">
        <f>IF(M562&lt;&gt;0,IF(M562=SVS,0,IF(M562=SVSg,0,IF(M562=Stundenverrechnungssatz!G5531,0,IF(M562=Stundenverrechnungssatz!I5531,0,IF(M562=Stundenverrechnungssatz!K5531,0,IF(M562=Stundenverrechnungssatz!M5531,0,1)))))))</f>
        <v>0</v>
      </c>
      <c r="V562" s="20"/>
    </row>
    <row r="563" spans="1:22" s="38" customFormat="1" ht="15" customHeight="1" x14ac:dyDescent="0.2">
      <c r="A563" s="160">
        <v>559</v>
      </c>
      <c r="B563" s="161" t="s">
        <v>895</v>
      </c>
      <c r="C563" s="161" t="s">
        <v>449</v>
      </c>
      <c r="D563" s="161" t="s">
        <v>285</v>
      </c>
      <c r="E563" s="161" t="s">
        <v>988</v>
      </c>
      <c r="F563" s="161" t="s">
        <v>436</v>
      </c>
      <c r="G563" s="161" t="s">
        <v>351</v>
      </c>
      <c r="H563" s="162">
        <v>60.77</v>
      </c>
      <c r="I563" s="163"/>
      <c r="J563" s="158" t="s">
        <v>65</v>
      </c>
      <c r="K563" s="159"/>
      <c r="L563" s="153">
        <v>2</v>
      </c>
      <c r="M563" s="154">
        <f t="shared" si="72"/>
        <v>17.98</v>
      </c>
      <c r="N563" s="155" t="str">
        <f t="shared" si="73"/>
        <v/>
      </c>
      <c r="O563" s="156">
        <f t="shared" si="74"/>
        <v>121.54</v>
      </c>
      <c r="P563" s="156" t="e">
        <f t="shared" si="75"/>
        <v>#VALUE!</v>
      </c>
      <c r="Q563" s="156" t="e">
        <f t="shared" si="76"/>
        <v>#VALUE!</v>
      </c>
      <c r="R563" s="157" t="str">
        <f t="shared" si="78"/>
        <v>T</v>
      </c>
      <c r="S563" s="157">
        <f t="shared" si="77"/>
        <v>17.98</v>
      </c>
      <c r="T563" s="157">
        <f t="shared" si="71"/>
        <v>0</v>
      </c>
      <c r="U563" s="157">
        <f>IF(M563&lt;&gt;0,IF(M563=SVS,0,IF(M563=SVSg,0,IF(M563=Stundenverrechnungssatz!G5532,0,IF(M563=Stundenverrechnungssatz!I5532,0,IF(M563=Stundenverrechnungssatz!K5532,0,IF(M563=Stundenverrechnungssatz!M5532,0,1)))))))</f>
        <v>0</v>
      </c>
      <c r="V563" s="20"/>
    </row>
    <row r="564" spans="1:22" s="38" customFormat="1" ht="15" customHeight="1" x14ac:dyDescent="0.2">
      <c r="A564" s="160">
        <v>560</v>
      </c>
      <c r="B564" s="161" t="s">
        <v>895</v>
      </c>
      <c r="C564" s="161" t="s">
        <v>449</v>
      </c>
      <c r="D564" s="161" t="s">
        <v>285</v>
      </c>
      <c r="E564" s="161" t="s">
        <v>989</v>
      </c>
      <c r="F564" s="161" t="s">
        <v>990</v>
      </c>
      <c r="G564" s="161" t="s">
        <v>351</v>
      </c>
      <c r="H564" s="162">
        <v>15.5</v>
      </c>
      <c r="I564" s="163"/>
      <c r="J564" s="158" t="s">
        <v>65</v>
      </c>
      <c r="K564" s="159"/>
      <c r="L564" s="153">
        <v>2</v>
      </c>
      <c r="M564" s="154">
        <f t="shared" si="72"/>
        <v>17.98</v>
      </c>
      <c r="N564" s="155" t="str">
        <f t="shared" si="73"/>
        <v/>
      </c>
      <c r="O564" s="156">
        <f t="shared" si="74"/>
        <v>31</v>
      </c>
      <c r="P564" s="156" t="e">
        <f t="shared" si="75"/>
        <v>#VALUE!</v>
      </c>
      <c r="Q564" s="156" t="e">
        <f t="shared" si="76"/>
        <v>#VALUE!</v>
      </c>
      <c r="R564" s="157" t="str">
        <f t="shared" si="78"/>
        <v>T</v>
      </c>
      <c r="S564" s="157">
        <f t="shared" si="77"/>
        <v>17.98</v>
      </c>
      <c r="T564" s="157">
        <f t="shared" si="71"/>
        <v>0</v>
      </c>
      <c r="U564" s="157">
        <f>IF(M564&lt;&gt;0,IF(M564=SVS,0,IF(M564=SVSg,0,IF(M564=Stundenverrechnungssatz!G5533,0,IF(M564=Stundenverrechnungssatz!I5533,0,IF(M564=Stundenverrechnungssatz!K5533,0,IF(M564=Stundenverrechnungssatz!M5533,0,1)))))))</f>
        <v>0</v>
      </c>
      <c r="V564" s="20"/>
    </row>
    <row r="565" spans="1:22" s="38" customFormat="1" ht="15" customHeight="1" x14ac:dyDescent="0.2">
      <c r="A565" s="160">
        <v>561</v>
      </c>
      <c r="B565" s="161" t="s">
        <v>895</v>
      </c>
      <c r="C565" s="161" t="s">
        <v>449</v>
      </c>
      <c r="D565" s="161" t="s">
        <v>285</v>
      </c>
      <c r="E565" s="161" t="s">
        <v>991</v>
      </c>
      <c r="F565" s="161" t="s">
        <v>992</v>
      </c>
      <c r="G565" s="161" t="s">
        <v>333</v>
      </c>
      <c r="H565" s="162">
        <v>19.62</v>
      </c>
      <c r="I565" s="163"/>
      <c r="J565" s="158" t="s">
        <v>101</v>
      </c>
      <c r="K565" s="159"/>
      <c r="L565" s="153">
        <v>191.11</v>
      </c>
      <c r="M565" s="154">
        <f t="shared" si="72"/>
        <v>17.98</v>
      </c>
      <c r="N565" s="155" t="str">
        <f t="shared" si="73"/>
        <v/>
      </c>
      <c r="O565" s="156">
        <f t="shared" si="74"/>
        <v>3749.5782000000004</v>
      </c>
      <c r="P565" s="156" t="e">
        <f t="shared" si="75"/>
        <v>#VALUE!</v>
      </c>
      <c r="Q565" s="156" t="e">
        <f t="shared" si="76"/>
        <v>#VALUE!</v>
      </c>
      <c r="R565" s="157" t="str">
        <f t="shared" si="78"/>
        <v>O</v>
      </c>
      <c r="S565" s="157">
        <f t="shared" si="77"/>
        <v>17.98</v>
      </c>
      <c r="T565" s="157">
        <f t="shared" si="71"/>
        <v>0</v>
      </c>
      <c r="U565" s="157">
        <f>IF(M565&lt;&gt;0,IF(M565=SVS,0,IF(M565=SVSg,0,IF(M565=Stundenverrechnungssatz!G5534,0,IF(M565=Stundenverrechnungssatz!I5534,0,IF(M565=Stundenverrechnungssatz!K5534,0,IF(M565=Stundenverrechnungssatz!M5534,0,1)))))))</f>
        <v>0</v>
      </c>
      <c r="V565" s="20"/>
    </row>
    <row r="566" spans="1:22" s="38" customFormat="1" ht="15" customHeight="1" x14ac:dyDescent="0.2">
      <c r="A566" s="160">
        <v>562</v>
      </c>
      <c r="B566" s="161" t="s">
        <v>895</v>
      </c>
      <c r="C566" s="161" t="s">
        <v>449</v>
      </c>
      <c r="D566" s="161" t="s">
        <v>285</v>
      </c>
      <c r="E566" s="161" t="s">
        <v>993</v>
      </c>
      <c r="F566" s="161" t="s">
        <v>994</v>
      </c>
      <c r="G566" s="161" t="s">
        <v>351</v>
      </c>
      <c r="H566" s="162">
        <v>15.5</v>
      </c>
      <c r="I566" s="163"/>
      <c r="J566" s="158" t="s">
        <v>65</v>
      </c>
      <c r="K566" s="159"/>
      <c r="L566" s="153">
        <v>2</v>
      </c>
      <c r="M566" s="154">
        <f t="shared" si="72"/>
        <v>17.98</v>
      </c>
      <c r="N566" s="155" t="str">
        <f t="shared" si="73"/>
        <v/>
      </c>
      <c r="O566" s="156">
        <f t="shared" si="74"/>
        <v>31</v>
      </c>
      <c r="P566" s="156" t="e">
        <f t="shared" si="75"/>
        <v>#VALUE!</v>
      </c>
      <c r="Q566" s="156" t="e">
        <f t="shared" si="76"/>
        <v>#VALUE!</v>
      </c>
      <c r="R566" s="157" t="str">
        <f t="shared" si="78"/>
        <v>T</v>
      </c>
      <c r="S566" s="157">
        <f t="shared" si="77"/>
        <v>17.98</v>
      </c>
      <c r="T566" s="157">
        <f t="shared" si="71"/>
        <v>0</v>
      </c>
      <c r="U566" s="157">
        <f>IF(M566&lt;&gt;0,IF(M566=SVS,0,IF(M566=SVSg,0,IF(M566=Stundenverrechnungssatz!G5535,0,IF(M566=Stundenverrechnungssatz!I5535,0,IF(M566=Stundenverrechnungssatz!K5535,0,IF(M566=Stundenverrechnungssatz!M5535,0,1)))))))</f>
        <v>0</v>
      </c>
      <c r="V566" s="20"/>
    </row>
    <row r="567" spans="1:22" s="38" customFormat="1" ht="15" customHeight="1" x14ac:dyDescent="0.2">
      <c r="A567" s="160">
        <v>563</v>
      </c>
      <c r="B567" s="161" t="s">
        <v>895</v>
      </c>
      <c r="C567" s="161" t="s">
        <v>449</v>
      </c>
      <c r="D567" s="161" t="s">
        <v>285</v>
      </c>
      <c r="E567" s="161" t="s">
        <v>995</v>
      </c>
      <c r="F567" s="161" t="s">
        <v>436</v>
      </c>
      <c r="G567" s="161" t="s">
        <v>351</v>
      </c>
      <c r="H567" s="162">
        <v>60.77</v>
      </c>
      <c r="I567" s="163"/>
      <c r="J567" s="158" t="s">
        <v>65</v>
      </c>
      <c r="K567" s="159"/>
      <c r="L567" s="153">
        <v>2</v>
      </c>
      <c r="M567" s="154">
        <f t="shared" si="72"/>
        <v>17.98</v>
      </c>
      <c r="N567" s="155" t="str">
        <f t="shared" si="73"/>
        <v/>
      </c>
      <c r="O567" s="156">
        <f t="shared" si="74"/>
        <v>121.54</v>
      </c>
      <c r="P567" s="156" t="e">
        <f t="shared" si="75"/>
        <v>#VALUE!</v>
      </c>
      <c r="Q567" s="156" t="e">
        <f t="shared" si="76"/>
        <v>#VALUE!</v>
      </c>
      <c r="R567" s="157" t="str">
        <f t="shared" si="78"/>
        <v>T</v>
      </c>
      <c r="S567" s="157">
        <f t="shared" si="77"/>
        <v>17.98</v>
      </c>
      <c r="T567" s="157">
        <f t="shared" si="71"/>
        <v>0</v>
      </c>
      <c r="U567" s="157">
        <f>IF(M567&lt;&gt;0,IF(M567=SVS,0,IF(M567=SVSg,0,IF(M567=Stundenverrechnungssatz!G5536,0,IF(M567=Stundenverrechnungssatz!I5536,0,IF(M567=Stundenverrechnungssatz!K5536,0,IF(M567=Stundenverrechnungssatz!M5536,0,1)))))))</f>
        <v>0</v>
      </c>
      <c r="V567" s="20"/>
    </row>
    <row r="568" spans="1:22" s="38" customFormat="1" ht="15" customHeight="1" x14ac:dyDescent="0.2">
      <c r="A568" s="160">
        <v>564</v>
      </c>
      <c r="B568" s="161" t="s">
        <v>895</v>
      </c>
      <c r="C568" s="161" t="s">
        <v>449</v>
      </c>
      <c r="D568" s="161" t="s">
        <v>285</v>
      </c>
      <c r="E568" s="161" t="s">
        <v>996</v>
      </c>
      <c r="F568" s="161" t="s">
        <v>997</v>
      </c>
      <c r="G568" s="161" t="s">
        <v>351</v>
      </c>
      <c r="H568" s="162">
        <v>21.29</v>
      </c>
      <c r="I568" s="163"/>
      <c r="J568" s="158" t="s">
        <v>65</v>
      </c>
      <c r="K568" s="159"/>
      <c r="L568" s="153">
        <v>2</v>
      </c>
      <c r="M568" s="154">
        <f t="shared" si="72"/>
        <v>17.98</v>
      </c>
      <c r="N568" s="155" t="str">
        <f t="shared" si="73"/>
        <v/>
      </c>
      <c r="O568" s="156">
        <f t="shared" si="74"/>
        <v>42.58</v>
      </c>
      <c r="P568" s="156" t="e">
        <f t="shared" si="75"/>
        <v>#VALUE!</v>
      </c>
      <c r="Q568" s="156" t="e">
        <f t="shared" si="76"/>
        <v>#VALUE!</v>
      </c>
      <c r="R568" s="157" t="str">
        <f t="shared" si="78"/>
        <v>T</v>
      </c>
      <c r="S568" s="157">
        <f t="shared" si="77"/>
        <v>17.98</v>
      </c>
      <c r="T568" s="157">
        <f t="shared" si="71"/>
        <v>0</v>
      </c>
      <c r="U568" s="157">
        <f>IF(M568&lt;&gt;0,IF(M568=SVS,0,IF(M568=SVSg,0,IF(M568=Stundenverrechnungssatz!G5537,0,IF(M568=Stundenverrechnungssatz!I5537,0,IF(M568=Stundenverrechnungssatz!K5537,0,IF(M568=Stundenverrechnungssatz!M5537,0,1)))))))</f>
        <v>0</v>
      </c>
      <c r="V568" s="20"/>
    </row>
    <row r="569" spans="1:22" s="38" customFormat="1" ht="15" customHeight="1" x14ac:dyDescent="0.2">
      <c r="A569" s="160">
        <v>565</v>
      </c>
      <c r="B569" s="161" t="s">
        <v>895</v>
      </c>
      <c r="C569" s="161" t="s">
        <v>449</v>
      </c>
      <c r="D569" s="161" t="s">
        <v>285</v>
      </c>
      <c r="E569" s="161" t="s">
        <v>998</v>
      </c>
      <c r="F569" s="161" t="s">
        <v>264</v>
      </c>
      <c r="G569" s="161" t="s">
        <v>333</v>
      </c>
      <c r="H569" s="162">
        <v>7.96</v>
      </c>
      <c r="I569" s="163"/>
      <c r="J569" s="158" t="s">
        <v>64</v>
      </c>
      <c r="K569" s="159"/>
      <c r="L569" s="153">
        <v>9</v>
      </c>
      <c r="M569" s="154">
        <f t="shared" si="72"/>
        <v>17.98</v>
      </c>
      <c r="N569" s="155" t="str">
        <f t="shared" si="73"/>
        <v/>
      </c>
      <c r="O569" s="156">
        <f t="shared" si="74"/>
        <v>71.64</v>
      </c>
      <c r="P569" s="156" t="e">
        <f t="shared" si="75"/>
        <v>#VALUE!</v>
      </c>
      <c r="Q569" s="156" t="e">
        <f t="shared" si="76"/>
        <v>#VALUE!</v>
      </c>
      <c r="R569" s="157" t="str">
        <f t="shared" si="78"/>
        <v>T</v>
      </c>
      <c r="S569" s="157">
        <f t="shared" si="77"/>
        <v>17.98</v>
      </c>
      <c r="T569" s="157">
        <f t="shared" si="71"/>
        <v>0</v>
      </c>
      <c r="U569" s="157">
        <f>IF(M569&lt;&gt;0,IF(M569=SVS,0,IF(M569=SVSg,0,IF(M569=Stundenverrechnungssatz!G5538,0,IF(M569=Stundenverrechnungssatz!I5538,0,IF(M569=Stundenverrechnungssatz!K5538,0,IF(M569=Stundenverrechnungssatz!M5538,0,1)))))))</f>
        <v>0</v>
      </c>
      <c r="V569" s="20"/>
    </row>
    <row r="570" spans="1:22" s="38" customFormat="1" ht="15" customHeight="1" x14ac:dyDescent="0.2">
      <c r="A570" s="160">
        <v>566</v>
      </c>
      <c r="B570" s="161" t="s">
        <v>895</v>
      </c>
      <c r="C570" s="161" t="s">
        <v>449</v>
      </c>
      <c r="D570" s="161" t="s">
        <v>285</v>
      </c>
      <c r="E570" s="161" t="s">
        <v>999</v>
      </c>
      <c r="F570" s="161" t="s">
        <v>1000</v>
      </c>
      <c r="G570" s="161" t="s">
        <v>333</v>
      </c>
      <c r="H570" s="162">
        <v>9.06</v>
      </c>
      <c r="I570" s="163"/>
      <c r="J570" s="158" t="s">
        <v>69</v>
      </c>
      <c r="K570" s="159"/>
      <c r="L570" s="153">
        <v>191.11</v>
      </c>
      <c r="M570" s="154">
        <f t="shared" si="72"/>
        <v>17.98</v>
      </c>
      <c r="N570" s="155" t="str">
        <f t="shared" si="73"/>
        <v/>
      </c>
      <c r="O570" s="156">
        <f t="shared" si="74"/>
        <v>1731.4566000000002</v>
      </c>
      <c r="P570" s="156" t="e">
        <f t="shared" si="75"/>
        <v>#VALUE!</v>
      </c>
      <c r="Q570" s="156" t="e">
        <f t="shared" si="76"/>
        <v>#VALUE!</v>
      </c>
      <c r="R570" s="157" t="str">
        <f t="shared" si="78"/>
        <v>U</v>
      </c>
      <c r="S570" s="157">
        <f t="shared" si="77"/>
        <v>17.98</v>
      </c>
      <c r="T570" s="157">
        <f t="shared" si="71"/>
        <v>0</v>
      </c>
      <c r="U570" s="157">
        <f>IF(M570&lt;&gt;0,IF(M570=SVS,0,IF(M570=SVSg,0,IF(M570=Stundenverrechnungssatz!G5539,0,IF(M570=Stundenverrechnungssatz!I5539,0,IF(M570=Stundenverrechnungssatz!K5539,0,IF(M570=Stundenverrechnungssatz!M5539,0,1)))))))</f>
        <v>0</v>
      </c>
      <c r="V570" s="20"/>
    </row>
    <row r="571" spans="1:22" s="38" customFormat="1" ht="15" customHeight="1" x14ac:dyDescent="0.2">
      <c r="A571" s="160">
        <v>567</v>
      </c>
      <c r="B571" s="161" t="s">
        <v>895</v>
      </c>
      <c r="C571" s="161" t="s">
        <v>449</v>
      </c>
      <c r="D571" s="161" t="s">
        <v>285</v>
      </c>
      <c r="E571" s="161" t="s">
        <v>1001</v>
      </c>
      <c r="F571" s="161" t="s">
        <v>1002</v>
      </c>
      <c r="G571" s="161" t="s">
        <v>333</v>
      </c>
      <c r="H571" s="162">
        <v>21.41</v>
      </c>
      <c r="I571" s="163"/>
      <c r="J571" s="158" t="s">
        <v>65</v>
      </c>
      <c r="K571" s="159"/>
      <c r="L571" s="153">
        <v>2</v>
      </c>
      <c r="M571" s="154">
        <f t="shared" si="72"/>
        <v>17.98</v>
      </c>
      <c r="N571" s="155" t="str">
        <f t="shared" si="73"/>
        <v/>
      </c>
      <c r="O571" s="156">
        <f t="shared" si="74"/>
        <v>42.82</v>
      </c>
      <c r="P571" s="156" t="e">
        <f t="shared" si="75"/>
        <v>#VALUE!</v>
      </c>
      <c r="Q571" s="156" t="e">
        <f t="shared" si="76"/>
        <v>#VALUE!</v>
      </c>
      <c r="R571" s="157" t="str">
        <f t="shared" si="78"/>
        <v>T</v>
      </c>
      <c r="S571" s="157">
        <f t="shared" si="77"/>
        <v>17.98</v>
      </c>
      <c r="T571" s="157">
        <f t="shared" si="71"/>
        <v>0</v>
      </c>
      <c r="U571" s="157">
        <f>IF(M571&lt;&gt;0,IF(M571=SVS,0,IF(M571=SVSg,0,IF(M571=Stundenverrechnungssatz!G5540,0,IF(M571=Stundenverrechnungssatz!I5540,0,IF(M571=Stundenverrechnungssatz!K5540,0,IF(M571=Stundenverrechnungssatz!M5540,0,1)))))))</f>
        <v>0</v>
      </c>
      <c r="V571" s="20"/>
    </row>
    <row r="572" spans="1:22" s="38" customFormat="1" ht="15" customHeight="1" x14ac:dyDescent="0.2">
      <c r="A572" s="160">
        <v>568</v>
      </c>
      <c r="B572" s="161" t="s">
        <v>895</v>
      </c>
      <c r="C572" s="161" t="s">
        <v>449</v>
      </c>
      <c r="D572" s="161" t="s">
        <v>285</v>
      </c>
      <c r="E572" s="161" t="s">
        <v>1003</v>
      </c>
      <c r="F572" s="161" t="s">
        <v>1004</v>
      </c>
      <c r="G572" s="161" t="s">
        <v>333</v>
      </c>
      <c r="H572" s="162">
        <v>20.57</v>
      </c>
      <c r="I572" s="163"/>
      <c r="J572" s="158" t="s">
        <v>69</v>
      </c>
      <c r="K572" s="159"/>
      <c r="L572" s="153">
        <v>191.11</v>
      </c>
      <c r="M572" s="154">
        <f t="shared" si="72"/>
        <v>17.98</v>
      </c>
      <c r="N572" s="155" t="str">
        <f t="shared" si="73"/>
        <v/>
      </c>
      <c r="O572" s="156">
        <f t="shared" si="74"/>
        <v>3931.1327000000001</v>
      </c>
      <c r="P572" s="156" t="e">
        <f t="shared" si="75"/>
        <v>#VALUE!</v>
      </c>
      <c r="Q572" s="156" t="e">
        <f t="shared" si="76"/>
        <v>#VALUE!</v>
      </c>
      <c r="R572" s="157" t="str">
        <f t="shared" si="78"/>
        <v>U</v>
      </c>
      <c r="S572" s="157">
        <f t="shared" si="77"/>
        <v>17.98</v>
      </c>
      <c r="T572" s="157">
        <f t="shared" si="71"/>
        <v>0</v>
      </c>
      <c r="U572" s="157">
        <f>IF(M572&lt;&gt;0,IF(M572=SVS,0,IF(M572=SVSg,0,IF(M572=Stundenverrechnungssatz!G5541,0,IF(M572=Stundenverrechnungssatz!I5541,0,IF(M572=Stundenverrechnungssatz!K5541,0,IF(M572=Stundenverrechnungssatz!M5541,0,1)))))))</f>
        <v>0</v>
      </c>
      <c r="V572" s="20"/>
    </row>
    <row r="573" spans="1:22" s="38" customFormat="1" ht="15" customHeight="1" x14ac:dyDescent="0.2">
      <c r="A573" s="160">
        <v>569</v>
      </c>
      <c r="B573" s="161" t="s">
        <v>895</v>
      </c>
      <c r="C573" s="161" t="s">
        <v>449</v>
      </c>
      <c r="D573" s="161" t="s">
        <v>285</v>
      </c>
      <c r="E573" s="161" t="s">
        <v>1005</v>
      </c>
      <c r="F573" s="161" t="s">
        <v>590</v>
      </c>
      <c r="G573" s="161" t="s">
        <v>333</v>
      </c>
      <c r="H573" s="162">
        <v>20.57</v>
      </c>
      <c r="I573" s="163"/>
      <c r="J573" s="158" t="s">
        <v>34</v>
      </c>
      <c r="K573" s="159"/>
      <c r="L573" s="153">
        <v>191.11</v>
      </c>
      <c r="M573" s="154">
        <f t="shared" si="72"/>
        <v>17.98</v>
      </c>
      <c r="N573" s="155" t="str">
        <f t="shared" si="73"/>
        <v/>
      </c>
      <c r="O573" s="156">
        <f t="shared" si="74"/>
        <v>3931.1327000000001</v>
      </c>
      <c r="P573" s="156" t="e">
        <f t="shared" si="75"/>
        <v>#VALUE!</v>
      </c>
      <c r="Q573" s="156" t="e">
        <f t="shared" si="76"/>
        <v>#VALUE!</v>
      </c>
      <c r="R573" s="157" t="str">
        <f t="shared" si="78"/>
        <v>C</v>
      </c>
      <c r="S573" s="157">
        <f t="shared" si="77"/>
        <v>17.98</v>
      </c>
      <c r="T573" s="157">
        <f t="shared" si="71"/>
        <v>0</v>
      </c>
      <c r="U573" s="157">
        <f>IF(M573&lt;&gt;0,IF(M573=SVS,0,IF(M573=SVSg,0,IF(M573=Stundenverrechnungssatz!G5542,0,IF(M573=Stundenverrechnungssatz!I5542,0,IF(M573=Stundenverrechnungssatz!K5542,0,IF(M573=Stundenverrechnungssatz!M5542,0,1)))))))</f>
        <v>0</v>
      </c>
      <c r="V573" s="20"/>
    </row>
    <row r="574" spans="1:22" s="38" customFormat="1" ht="15" customHeight="1" x14ac:dyDescent="0.2">
      <c r="A574" s="160">
        <v>570</v>
      </c>
      <c r="B574" s="161" t="s">
        <v>895</v>
      </c>
      <c r="C574" s="161" t="s">
        <v>449</v>
      </c>
      <c r="D574" s="161" t="s">
        <v>285</v>
      </c>
      <c r="E574" s="161" t="s">
        <v>1006</v>
      </c>
      <c r="F574" s="161" t="s">
        <v>1007</v>
      </c>
      <c r="G574" s="161" t="s">
        <v>333</v>
      </c>
      <c r="H574" s="162">
        <v>13.85</v>
      </c>
      <c r="I574" s="163"/>
      <c r="J574" s="158" t="s">
        <v>34</v>
      </c>
      <c r="K574" s="159"/>
      <c r="L574" s="153">
        <v>191.11</v>
      </c>
      <c r="M574" s="154">
        <f t="shared" si="72"/>
        <v>17.98</v>
      </c>
      <c r="N574" s="155" t="str">
        <f t="shared" si="73"/>
        <v/>
      </c>
      <c r="O574" s="156">
        <f t="shared" si="74"/>
        <v>2646.8735000000001</v>
      </c>
      <c r="P574" s="156" t="e">
        <f t="shared" si="75"/>
        <v>#VALUE!</v>
      </c>
      <c r="Q574" s="156" t="e">
        <f t="shared" si="76"/>
        <v>#VALUE!</v>
      </c>
      <c r="R574" s="157" t="str">
        <f t="shared" si="78"/>
        <v>C</v>
      </c>
      <c r="S574" s="157">
        <f t="shared" si="77"/>
        <v>17.98</v>
      </c>
      <c r="T574" s="157">
        <f t="shared" ref="T574:T637" si="79">IF(I574="x",H574,0)</f>
        <v>0</v>
      </c>
      <c r="U574" s="157">
        <f>IF(M574&lt;&gt;0,IF(M574=SVS,0,IF(M574=SVSg,0,IF(M574=Stundenverrechnungssatz!G5543,0,IF(M574=Stundenverrechnungssatz!I5543,0,IF(M574=Stundenverrechnungssatz!K5543,0,IF(M574=Stundenverrechnungssatz!M5543,0,1)))))))</f>
        <v>0</v>
      </c>
      <c r="V574" s="20"/>
    </row>
    <row r="575" spans="1:22" s="38" customFormat="1" ht="15" customHeight="1" x14ac:dyDescent="0.2">
      <c r="A575" s="160">
        <v>571</v>
      </c>
      <c r="B575" s="161" t="s">
        <v>895</v>
      </c>
      <c r="C575" s="161" t="s">
        <v>449</v>
      </c>
      <c r="D575" s="161" t="s">
        <v>285</v>
      </c>
      <c r="E575" s="161" t="s">
        <v>1008</v>
      </c>
      <c r="F575" s="161" t="s">
        <v>1009</v>
      </c>
      <c r="G575" s="161" t="s">
        <v>333</v>
      </c>
      <c r="H575" s="162">
        <v>2.62</v>
      </c>
      <c r="I575" s="163"/>
      <c r="J575" s="158" t="s">
        <v>34</v>
      </c>
      <c r="K575" s="159"/>
      <c r="L575" s="153">
        <v>191.11</v>
      </c>
      <c r="M575" s="154">
        <f t="shared" si="72"/>
        <v>17.98</v>
      </c>
      <c r="N575" s="155" t="str">
        <f t="shared" si="73"/>
        <v/>
      </c>
      <c r="O575" s="156">
        <f t="shared" si="74"/>
        <v>500.70820000000003</v>
      </c>
      <c r="P575" s="156" t="e">
        <f t="shared" si="75"/>
        <v>#VALUE!</v>
      </c>
      <c r="Q575" s="156" t="e">
        <f t="shared" si="76"/>
        <v>#VALUE!</v>
      </c>
      <c r="R575" s="157" t="str">
        <f t="shared" si="78"/>
        <v>C</v>
      </c>
      <c r="S575" s="157">
        <f t="shared" si="77"/>
        <v>17.98</v>
      </c>
      <c r="T575" s="157">
        <f t="shared" si="79"/>
        <v>0</v>
      </c>
      <c r="U575" s="157">
        <f>IF(M575&lt;&gt;0,IF(M575=SVS,0,IF(M575=SVSg,0,IF(M575=Stundenverrechnungssatz!G5544,0,IF(M575=Stundenverrechnungssatz!I5544,0,IF(M575=Stundenverrechnungssatz!K5544,0,IF(M575=Stundenverrechnungssatz!M5544,0,1)))))))</f>
        <v>0</v>
      </c>
      <c r="V575" s="20"/>
    </row>
    <row r="576" spans="1:22" s="38" customFormat="1" ht="15" customHeight="1" x14ac:dyDescent="0.2">
      <c r="A576" s="160">
        <v>572</v>
      </c>
      <c r="B576" s="161" t="s">
        <v>895</v>
      </c>
      <c r="C576" s="161" t="s">
        <v>449</v>
      </c>
      <c r="D576" s="161" t="s">
        <v>285</v>
      </c>
      <c r="E576" s="161" t="s">
        <v>1010</v>
      </c>
      <c r="F576" s="161" t="s">
        <v>1011</v>
      </c>
      <c r="G576" s="161" t="s">
        <v>333</v>
      </c>
      <c r="H576" s="162">
        <v>12.4</v>
      </c>
      <c r="I576" s="163"/>
      <c r="J576" s="158" t="s">
        <v>69</v>
      </c>
      <c r="K576" s="159"/>
      <c r="L576" s="153">
        <v>191.11</v>
      </c>
      <c r="M576" s="154">
        <f t="shared" si="72"/>
        <v>17.98</v>
      </c>
      <c r="N576" s="155" t="str">
        <f t="shared" si="73"/>
        <v/>
      </c>
      <c r="O576" s="156">
        <f t="shared" si="74"/>
        <v>2369.7640000000001</v>
      </c>
      <c r="P576" s="156" t="e">
        <f t="shared" si="75"/>
        <v>#VALUE!</v>
      </c>
      <c r="Q576" s="156" t="e">
        <f t="shared" si="76"/>
        <v>#VALUE!</v>
      </c>
      <c r="R576" s="157" t="str">
        <f t="shared" si="78"/>
        <v>U</v>
      </c>
      <c r="S576" s="157">
        <f t="shared" si="77"/>
        <v>17.98</v>
      </c>
      <c r="T576" s="157">
        <f t="shared" si="79"/>
        <v>0</v>
      </c>
      <c r="U576" s="157">
        <f>IF(M576&lt;&gt;0,IF(M576=SVS,0,IF(M576=SVSg,0,IF(M576=Stundenverrechnungssatz!G5545,0,IF(M576=Stundenverrechnungssatz!I5545,0,IF(M576=Stundenverrechnungssatz!K5545,0,IF(M576=Stundenverrechnungssatz!M5545,0,1)))))))</f>
        <v>0</v>
      </c>
      <c r="V576" s="20"/>
    </row>
    <row r="577" spans="1:22" s="38" customFormat="1" ht="15" customHeight="1" x14ac:dyDescent="0.2">
      <c r="A577" s="160">
        <v>573</v>
      </c>
      <c r="B577" s="161" t="s">
        <v>895</v>
      </c>
      <c r="C577" s="161" t="s">
        <v>449</v>
      </c>
      <c r="D577" s="161" t="s">
        <v>285</v>
      </c>
      <c r="E577" s="161" t="s">
        <v>1012</v>
      </c>
      <c r="F577" s="161" t="s">
        <v>1013</v>
      </c>
      <c r="G577" s="161" t="s">
        <v>333</v>
      </c>
      <c r="H577" s="162">
        <v>23.33</v>
      </c>
      <c r="I577" s="163"/>
      <c r="J577" s="158" t="s">
        <v>69</v>
      </c>
      <c r="K577" s="159"/>
      <c r="L577" s="153">
        <v>191.11</v>
      </c>
      <c r="M577" s="154">
        <f t="shared" si="72"/>
        <v>17.98</v>
      </c>
      <c r="N577" s="155" t="str">
        <f t="shared" si="73"/>
        <v/>
      </c>
      <c r="O577" s="156">
        <f t="shared" si="74"/>
        <v>4458.5963000000002</v>
      </c>
      <c r="P577" s="156" t="e">
        <f t="shared" si="75"/>
        <v>#VALUE!</v>
      </c>
      <c r="Q577" s="156" t="e">
        <f t="shared" si="76"/>
        <v>#VALUE!</v>
      </c>
      <c r="R577" s="157" t="str">
        <f t="shared" si="78"/>
        <v>U</v>
      </c>
      <c r="S577" s="157">
        <f t="shared" si="77"/>
        <v>17.98</v>
      </c>
      <c r="T577" s="157">
        <f t="shared" si="79"/>
        <v>0</v>
      </c>
      <c r="U577" s="157">
        <f>IF(M577&lt;&gt;0,IF(M577=SVS,0,IF(M577=SVSg,0,IF(M577=Stundenverrechnungssatz!G5546,0,IF(M577=Stundenverrechnungssatz!I5546,0,IF(M577=Stundenverrechnungssatz!K5546,0,IF(M577=Stundenverrechnungssatz!M5546,0,1)))))))</f>
        <v>0</v>
      </c>
      <c r="V577" s="20"/>
    </row>
    <row r="578" spans="1:22" s="38" customFormat="1" ht="15" customHeight="1" x14ac:dyDescent="0.2">
      <c r="A578" s="160">
        <v>574</v>
      </c>
      <c r="B578" s="161" t="s">
        <v>895</v>
      </c>
      <c r="C578" s="161" t="s">
        <v>449</v>
      </c>
      <c r="D578" s="161" t="s">
        <v>285</v>
      </c>
      <c r="E578" s="161" t="s">
        <v>1014</v>
      </c>
      <c r="F578" s="161" t="s">
        <v>590</v>
      </c>
      <c r="G578" s="161" t="s">
        <v>333</v>
      </c>
      <c r="H578" s="162">
        <v>2.64</v>
      </c>
      <c r="I578" s="163"/>
      <c r="J578" s="158" t="s">
        <v>34</v>
      </c>
      <c r="K578" s="159"/>
      <c r="L578" s="153">
        <v>191.11</v>
      </c>
      <c r="M578" s="154">
        <f t="shared" si="72"/>
        <v>17.98</v>
      </c>
      <c r="N578" s="155" t="str">
        <f t="shared" si="73"/>
        <v/>
      </c>
      <c r="O578" s="156">
        <f t="shared" si="74"/>
        <v>504.53040000000004</v>
      </c>
      <c r="P578" s="156" t="e">
        <f t="shared" si="75"/>
        <v>#VALUE!</v>
      </c>
      <c r="Q578" s="156" t="e">
        <f t="shared" si="76"/>
        <v>#VALUE!</v>
      </c>
      <c r="R578" s="157" t="str">
        <f t="shared" si="78"/>
        <v>C</v>
      </c>
      <c r="S578" s="157">
        <f t="shared" si="77"/>
        <v>17.98</v>
      </c>
      <c r="T578" s="157">
        <f t="shared" si="79"/>
        <v>0</v>
      </c>
      <c r="U578" s="157">
        <f>IF(M578&lt;&gt;0,IF(M578=SVS,0,IF(M578=SVSg,0,IF(M578=Stundenverrechnungssatz!G5547,0,IF(M578=Stundenverrechnungssatz!I5547,0,IF(M578=Stundenverrechnungssatz!K5547,0,IF(M578=Stundenverrechnungssatz!M5547,0,1)))))))</f>
        <v>0</v>
      </c>
      <c r="V578" s="20"/>
    </row>
    <row r="579" spans="1:22" s="38" customFormat="1" ht="15" customHeight="1" x14ac:dyDescent="0.2">
      <c r="A579" s="160">
        <v>575</v>
      </c>
      <c r="B579" s="161" t="s">
        <v>895</v>
      </c>
      <c r="C579" s="161" t="s">
        <v>449</v>
      </c>
      <c r="D579" s="161" t="s">
        <v>285</v>
      </c>
      <c r="E579" s="161" t="s">
        <v>1015</v>
      </c>
      <c r="F579" s="161" t="s">
        <v>1007</v>
      </c>
      <c r="G579" s="161" t="s">
        <v>333</v>
      </c>
      <c r="H579" s="162">
        <v>21.01</v>
      </c>
      <c r="I579" s="163"/>
      <c r="J579" s="158" t="s">
        <v>34</v>
      </c>
      <c r="K579" s="159"/>
      <c r="L579" s="153">
        <v>191.11</v>
      </c>
      <c r="M579" s="154">
        <f t="shared" si="72"/>
        <v>17.98</v>
      </c>
      <c r="N579" s="155" t="str">
        <f t="shared" si="73"/>
        <v/>
      </c>
      <c r="O579" s="156">
        <f t="shared" si="74"/>
        <v>4015.2211000000007</v>
      </c>
      <c r="P579" s="156" t="e">
        <f t="shared" si="75"/>
        <v>#VALUE!</v>
      </c>
      <c r="Q579" s="156" t="e">
        <f t="shared" si="76"/>
        <v>#VALUE!</v>
      </c>
      <c r="R579" s="157" t="str">
        <f t="shared" si="78"/>
        <v>C</v>
      </c>
      <c r="S579" s="157">
        <f t="shared" si="77"/>
        <v>17.98</v>
      </c>
      <c r="T579" s="157">
        <f t="shared" si="79"/>
        <v>0</v>
      </c>
      <c r="U579" s="157">
        <f>IF(M579&lt;&gt;0,IF(M579=SVS,0,IF(M579=SVSg,0,IF(M579=Stundenverrechnungssatz!G5548,0,IF(M579=Stundenverrechnungssatz!I5548,0,IF(M579=Stundenverrechnungssatz!K5548,0,IF(M579=Stundenverrechnungssatz!M5548,0,1)))))))</f>
        <v>0</v>
      </c>
      <c r="V579" s="20"/>
    </row>
    <row r="580" spans="1:22" s="38" customFormat="1" ht="15" customHeight="1" x14ac:dyDescent="0.2">
      <c r="A580" s="160">
        <v>576</v>
      </c>
      <c r="B580" s="161" t="s">
        <v>895</v>
      </c>
      <c r="C580" s="161" t="s">
        <v>449</v>
      </c>
      <c r="D580" s="161" t="s">
        <v>285</v>
      </c>
      <c r="E580" s="161" t="s">
        <v>1016</v>
      </c>
      <c r="F580" s="161" t="s">
        <v>1017</v>
      </c>
      <c r="G580" s="161" t="s">
        <v>333</v>
      </c>
      <c r="H580" s="162">
        <v>21.01</v>
      </c>
      <c r="I580" s="163"/>
      <c r="J580" s="158" t="s">
        <v>69</v>
      </c>
      <c r="K580" s="159"/>
      <c r="L580" s="153">
        <v>191.11</v>
      </c>
      <c r="M580" s="154">
        <f t="shared" si="72"/>
        <v>17.98</v>
      </c>
      <c r="N580" s="155" t="str">
        <f t="shared" si="73"/>
        <v/>
      </c>
      <c r="O580" s="156">
        <f t="shared" si="74"/>
        <v>4015.2211000000007</v>
      </c>
      <c r="P580" s="156" t="e">
        <f t="shared" si="75"/>
        <v>#VALUE!</v>
      </c>
      <c r="Q580" s="156" t="e">
        <f t="shared" si="76"/>
        <v>#VALUE!</v>
      </c>
      <c r="R580" s="157" t="str">
        <f t="shared" si="78"/>
        <v>U</v>
      </c>
      <c r="S580" s="157">
        <f t="shared" si="77"/>
        <v>17.98</v>
      </c>
      <c r="T580" s="157">
        <f t="shared" si="79"/>
        <v>0</v>
      </c>
      <c r="U580" s="157">
        <f>IF(M580&lt;&gt;0,IF(M580=SVS,0,IF(M580=SVSg,0,IF(M580=Stundenverrechnungssatz!G5549,0,IF(M580=Stundenverrechnungssatz!I5549,0,IF(M580=Stundenverrechnungssatz!K5549,0,IF(M580=Stundenverrechnungssatz!M5549,0,1)))))))</f>
        <v>0</v>
      </c>
      <c r="V580" s="20"/>
    </row>
    <row r="581" spans="1:22" s="38" customFormat="1" ht="15" customHeight="1" x14ac:dyDescent="0.2">
      <c r="A581" s="160">
        <v>577</v>
      </c>
      <c r="B581" s="161" t="s">
        <v>895</v>
      </c>
      <c r="C581" s="161" t="s">
        <v>449</v>
      </c>
      <c r="D581" s="161" t="s">
        <v>285</v>
      </c>
      <c r="E581" s="161" t="s">
        <v>1018</v>
      </c>
      <c r="F581" s="161" t="s">
        <v>589</v>
      </c>
      <c r="G581" s="161" t="s">
        <v>333</v>
      </c>
      <c r="H581" s="162">
        <v>2.63</v>
      </c>
      <c r="I581" s="163"/>
      <c r="J581" s="158" t="s">
        <v>34</v>
      </c>
      <c r="K581" s="159"/>
      <c r="L581" s="153">
        <v>191.11</v>
      </c>
      <c r="M581" s="154">
        <f t="shared" si="72"/>
        <v>17.98</v>
      </c>
      <c r="N581" s="155" t="str">
        <f t="shared" si="73"/>
        <v/>
      </c>
      <c r="O581" s="156">
        <f t="shared" si="74"/>
        <v>502.61930000000001</v>
      </c>
      <c r="P581" s="156" t="e">
        <f t="shared" si="75"/>
        <v>#VALUE!</v>
      </c>
      <c r="Q581" s="156" t="e">
        <f t="shared" si="76"/>
        <v>#VALUE!</v>
      </c>
      <c r="R581" s="157" t="str">
        <f t="shared" si="78"/>
        <v>C</v>
      </c>
      <c r="S581" s="157">
        <f t="shared" si="77"/>
        <v>17.98</v>
      </c>
      <c r="T581" s="157">
        <f t="shared" si="79"/>
        <v>0</v>
      </c>
      <c r="U581" s="157">
        <f>IF(M581&lt;&gt;0,IF(M581=SVS,0,IF(M581=SVSg,0,IF(M581=Stundenverrechnungssatz!G5550,0,IF(M581=Stundenverrechnungssatz!I5550,0,IF(M581=Stundenverrechnungssatz!K5550,0,IF(M581=Stundenverrechnungssatz!M5550,0,1)))))))</f>
        <v>0</v>
      </c>
      <c r="V581" s="20"/>
    </row>
    <row r="582" spans="1:22" s="38" customFormat="1" ht="15" customHeight="1" x14ac:dyDescent="0.2">
      <c r="A582" s="160">
        <v>578</v>
      </c>
      <c r="B582" s="161" t="s">
        <v>895</v>
      </c>
      <c r="C582" s="161" t="s">
        <v>449</v>
      </c>
      <c r="D582" s="161" t="s">
        <v>285</v>
      </c>
      <c r="E582" s="161" t="s">
        <v>1019</v>
      </c>
      <c r="F582" s="161" t="s">
        <v>1007</v>
      </c>
      <c r="G582" s="161" t="s">
        <v>333</v>
      </c>
      <c r="H582" s="162">
        <v>21.01</v>
      </c>
      <c r="I582" s="163"/>
      <c r="J582" s="158" t="s">
        <v>34</v>
      </c>
      <c r="K582" s="159"/>
      <c r="L582" s="153">
        <v>191.11</v>
      </c>
      <c r="M582" s="154">
        <f t="shared" ref="M582:M645" si="80">SVS</f>
        <v>17.98</v>
      </c>
      <c r="N582" s="155" t="str">
        <f t="shared" ref="N582:N645" si="81">IF(VLOOKUP(J582,Vorgaben,4,FALSE)=0,"",VLOOKUP(J582,Vorgaben,4,FALSE))</f>
        <v/>
      </c>
      <c r="O582" s="156">
        <f t="shared" ref="O582:O645" si="82">H582*L582</f>
        <v>4015.2211000000007</v>
      </c>
      <c r="P582" s="156" t="e">
        <f t="shared" ref="P582:P645" si="83">O582/N582</f>
        <v>#VALUE!</v>
      </c>
      <c r="Q582" s="156" t="e">
        <f t="shared" ref="Q582:Q645" si="84">P582*M582</f>
        <v>#VALUE!</v>
      </c>
      <c r="R582" s="157" t="str">
        <f t="shared" si="78"/>
        <v>C</v>
      </c>
      <c r="S582" s="157">
        <f t="shared" ref="S582:S645" si="85">IF(M582=SVS,M582,"")</f>
        <v>17.98</v>
      </c>
      <c r="T582" s="157">
        <f t="shared" si="79"/>
        <v>0</v>
      </c>
      <c r="U582" s="157">
        <f>IF(M582&lt;&gt;0,IF(M582=SVS,0,IF(M582=SVSg,0,IF(M582=Stundenverrechnungssatz!G5551,0,IF(M582=Stundenverrechnungssatz!I5551,0,IF(M582=Stundenverrechnungssatz!K5551,0,IF(M582=Stundenverrechnungssatz!M5551,0,1)))))))</f>
        <v>0</v>
      </c>
      <c r="V582" s="20"/>
    </row>
    <row r="583" spans="1:22" s="38" customFormat="1" ht="15" customHeight="1" x14ac:dyDescent="0.2">
      <c r="A583" s="160">
        <v>579</v>
      </c>
      <c r="B583" s="161" t="s">
        <v>895</v>
      </c>
      <c r="C583" s="161" t="s">
        <v>449</v>
      </c>
      <c r="D583" s="161" t="s">
        <v>285</v>
      </c>
      <c r="E583" s="161" t="s">
        <v>1020</v>
      </c>
      <c r="F583" s="161" t="s">
        <v>1011</v>
      </c>
      <c r="G583" s="161" t="s">
        <v>333</v>
      </c>
      <c r="H583" s="162">
        <v>7.77</v>
      </c>
      <c r="I583" s="163"/>
      <c r="J583" s="158" t="s">
        <v>69</v>
      </c>
      <c r="K583" s="159"/>
      <c r="L583" s="153">
        <v>191.11</v>
      </c>
      <c r="M583" s="154">
        <f t="shared" si="80"/>
        <v>17.98</v>
      </c>
      <c r="N583" s="155" t="str">
        <f t="shared" si="81"/>
        <v/>
      </c>
      <c r="O583" s="156">
        <f t="shared" si="82"/>
        <v>1484.9247</v>
      </c>
      <c r="P583" s="156" t="e">
        <f t="shared" si="83"/>
        <v>#VALUE!</v>
      </c>
      <c r="Q583" s="156" t="e">
        <f t="shared" si="84"/>
        <v>#VALUE!</v>
      </c>
      <c r="R583" s="157" t="str">
        <f t="shared" si="78"/>
        <v>U</v>
      </c>
      <c r="S583" s="157">
        <f t="shared" si="85"/>
        <v>17.98</v>
      </c>
      <c r="T583" s="157">
        <f t="shared" si="79"/>
        <v>0</v>
      </c>
      <c r="U583" s="157">
        <f>IF(M583&lt;&gt;0,IF(M583=SVS,0,IF(M583=SVSg,0,IF(M583=Stundenverrechnungssatz!G5552,0,IF(M583=Stundenverrechnungssatz!I5552,0,IF(M583=Stundenverrechnungssatz!K5552,0,IF(M583=Stundenverrechnungssatz!M5552,0,1)))))))</f>
        <v>0</v>
      </c>
      <c r="V583" s="20"/>
    </row>
    <row r="584" spans="1:22" s="38" customFormat="1" ht="15" customHeight="1" x14ac:dyDescent="0.2">
      <c r="A584" s="160">
        <v>580</v>
      </c>
      <c r="B584" s="161" t="s">
        <v>895</v>
      </c>
      <c r="C584" s="161" t="s">
        <v>449</v>
      </c>
      <c r="D584" s="161" t="s">
        <v>285</v>
      </c>
      <c r="E584" s="161" t="s">
        <v>1021</v>
      </c>
      <c r="F584" s="161" t="s">
        <v>440</v>
      </c>
      <c r="G584" s="161" t="s">
        <v>333</v>
      </c>
      <c r="H584" s="162">
        <v>6.51</v>
      </c>
      <c r="I584" s="163"/>
      <c r="J584" s="158" t="s">
        <v>34</v>
      </c>
      <c r="K584" s="159"/>
      <c r="L584" s="153">
        <v>191.11</v>
      </c>
      <c r="M584" s="154">
        <f t="shared" si="80"/>
        <v>17.98</v>
      </c>
      <c r="N584" s="155" t="str">
        <f t="shared" si="81"/>
        <v/>
      </c>
      <c r="O584" s="156">
        <f t="shared" si="82"/>
        <v>1244.1261</v>
      </c>
      <c r="P584" s="156" t="e">
        <f t="shared" si="83"/>
        <v>#VALUE!</v>
      </c>
      <c r="Q584" s="156" t="e">
        <f t="shared" si="84"/>
        <v>#VALUE!</v>
      </c>
      <c r="R584" s="157" t="str">
        <f t="shared" si="78"/>
        <v>C</v>
      </c>
      <c r="S584" s="157">
        <f t="shared" si="85"/>
        <v>17.98</v>
      </c>
      <c r="T584" s="157">
        <f t="shared" si="79"/>
        <v>0</v>
      </c>
      <c r="U584" s="157">
        <f>IF(M584&lt;&gt;0,IF(M584=SVS,0,IF(M584=SVSg,0,IF(M584=Stundenverrechnungssatz!G5553,0,IF(M584=Stundenverrechnungssatz!I5553,0,IF(M584=Stundenverrechnungssatz!K5553,0,IF(M584=Stundenverrechnungssatz!M5553,0,1)))))))</f>
        <v>0</v>
      </c>
      <c r="V584" s="20"/>
    </row>
    <row r="585" spans="1:22" s="38" customFormat="1" ht="15" customHeight="1" x14ac:dyDescent="0.2">
      <c r="A585" s="160">
        <v>581</v>
      </c>
      <c r="B585" s="161" t="s">
        <v>895</v>
      </c>
      <c r="C585" s="161" t="s">
        <v>449</v>
      </c>
      <c r="D585" s="161" t="s">
        <v>285</v>
      </c>
      <c r="E585" s="161" t="s">
        <v>1022</v>
      </c>
      <c r="F585" s="161" t="s">
        <v>1023</v>
      </c>
      <c r="G585" s="161" t="s">
        <v>333</v>
      </c>
      <c r="H585" s="162">
        <v>20.57</v>
      </c>
      <c r="I585" s="163"/>
      <c r="J585" s="158" t="s">
        <v>69</v>
      </c>
      <c r="K585" s="159"/>
      <c r="L585" s="153">
        <v>191.11</v>
      </c>
      <c r="M585" s="154">
        <f t="shared" si="80"/>
        <v>17.98</v>
      </c>
      <c r="N585" s="155" t="str">
        <f t="shared" si="81"/>
        <v/>
      </c>
      <c r="O585" s="156">
        <f t="shared" si="82"/>
        <v>3931.1327000000001</v>
      </c>
      <c r="P585" s="156" t="e">
        <f t="shared" si="83"/>
        <v>#VALUE!</v>
      </c>
      <c r="Q585" s="156" t="e">
        <f t="shared" si="84"/>
        <v>#VALUE!</v>
      </c>
      <c r="R585" s="157" t="str">
        <f t="shared" si="78"/>
        <v>U</v>
      </c>
      <c r="S585" s="157">
        <f t="shared" si="85"/>
        <v>17.98</v>
      </c>
      <c r="T585" s="157">
        <f t="shared" si="79"/>
        <v>0</v>
      </c>
      <c r="U585" s="157">
        <f>IF(M585&lt;&gt;0,IF(M585=SVS,0,IF(M585=SVSg,0,IF(M585=Stundenverrechnungssatz!G5554,0,IF(M585=Stundenverrechnungssatz!I5554,0,IF(M585=Stundenverrechnungssatz!K5554,0,IF(M585=Stundenverrechnungssatz!M5554,0,1)))))))</f>
        <v>0</v>
      </c>
      <c r="V585" s="20"/>
    </row>
    <row r="586" spans="1:22" s="38" customFormat="1" ht="15" customHeight="1" x14ac:dyDescent="0.2">
      <c r="A586" s="160">
        <v>582</v>
      </c>
      <c r="B586" s="161" t="s">
        <v>895</v>
      </c>
      <c r="C586" s="161" t="s">
        <v>449</v>
      </c>
      <c r="D586" s="161" t="s">
        <v>285</v>
      </c>
      <c r="E586" s="161" t="s">
        <v>1024</v>
      </c>
      <c r="F586" s="161" t="s">
        <v>589</v>
      </c>
      <c r="G586" s="161" t="s">
        <v>333</v>
      </c>
      <c r="H586" s="162">
        <v>2.63</v>
      </c>
      <c r="I586" s="163"/>
      <c r="J586" s="158" t="s">
        <v>34</v>
      </c>
      <c r="K586" s="159"/>
      <c r="L586" s="153">
        <v>191.11</v>
      </c>
      <c r="M586" s="154">
        <f t="shared" si="80"/>
        <v>17.98</v>
      </c>
      <c r="N586" s="155" t="str">
        <f t="shared" si="81"/>
        <v/>
      </c>
      <c r="O586" s="156">
        <f t="shared" si="82"/>
        <v>502.61930000000001</v>
      </c>
      <c r="P586" s="156" t="e">
        <f t="shared" si="83"/>
        <v>#VALUE!</v>
      </c>
      <c r="Q586" s="156" t="e">
        <f t="shared" si="84"/>
        <v>#VALUE!</v>
      </c>
      <c r="R586" s="157" t="str">
        <f t="shared" si="78"/>
        <v>C</v>
      </c>
      <c r="S586" s="157">
        <f t="shared" si="85"/>
        <v>17.98</v>
      </c>
      <c r="T586" s="157">
        <f t="shared" si="79"/>
        <v>0</v>
      </c>
      <c r="U586" s="157">
        <f>IF(M586&lt;&gt;0,IF(M586=SVS,0,IF(M586=SVSg,0,IF(M586=Stundenverrechnungssatz!G5555,0,IF(M586=Stundenverrechnungssatz!I5555,0,IF(M586=Stundenverrechnungssatz!K5555,0,IF(M586=Stundenverrechnungssatz!M5555,0,1)))))))</f>
        <v>0</v>
      </c>
      <c r="V586" s="20"/>
    </row>
    <row r="587" spans="1:22" s="38" customFormat="1" ht="15" customHeight="1" x14ac:dyDescent="0.2">
      <c r="A587" s="160">
        <v>583</v>
      </c>
      <c r="B587" s="161" t="s">
        <v>895</v>
      </c>
      <c r="C587" s="161" t="s">
        <v>449</v>
      </c>
      <c r="D587" s="161" t="s">
        <v>285</v>
      </c>
      <c r="E587" s="161" t="s">
        <v>1025</v>
      </c>
      <c r="F587" s="161" t="s">
        <v>1007</v>
      </c>
      <c r="G587" s="161" t="s">
        <v>333</v>
      </c>
      <c r="H587" s="162">
        <v>13.84</v>
      </c>
      <c r="I587" s="163"/>
      <c r="J587" s="158" t="s">
        <v>34</v>
      </c>
      <c r="K587" s="159"/>
      <c r="L587" s="153">
        <v>191.11</v>
      </c>
      <c r="M587" s="154">
        <f t="shared" si="80"/>
        <v>17.98</v>
      </c>
      <c r="N587" s="155" t="str">
        <f t="shared" si="81"/>
        <v/>
      </c>
      <c r="O587" s="156">
        <f t="shared" si="82"/>
        <v>2644.9624000000003</v>
      </c>
      <c r="P587" s="156" t="e">
        <f t="shared" si="83"/>
        <v>#VALUE!</v>
      </c>
      <c r="Q587" s="156" t="e">
        <f t="shared" si="84"/>
        <v>#VALUE!</v>
      </c>
      <c r="R587" s="157" t="str">
        <f t="shared" si="78"/>
        <v>C</v>
      </c>
      <c r="S587" s="157">
        <f t="shared" si="85"/>
        <v>17.98</v>
      </c>
      <c r="T587" s="157">
        <f t="shared" si="79"/>
        <v>0</v>
      </c>
      <c r="U587" s="157">
        <f>IF(M587&lt;&gt;0,IF(M587=SVS,0,IF(M587=SVSg,0,IF(M587=Stundenverrechnungssatz!G5556,0,IF(M587=Stundenverrechnungssatz!I5556,0,IF(M587=Stundenverrechnungssatz!K5556,0,IF(M587=Stundenverrechnungssatz!M5556,0,1)))))))</f>
        <v>0</v>
      </c>
      <c r="V587" s="20"/>
    </row>
    <row r="588" spans="1:22" s="38" customFormat="1" ht="15" customHeight="1" x14ac:dyDescent="0.2">
      <c r="A588" s="160">
        <v>584</v>
      </c>
      <c r="B588" s="161" t="s">
        <v>895</v>
      </c>
      <c r="C588" s="161" t="s">
        <v>449</v>
      </c>
      <c r="D588" s="161" t="s">
        <v>285</v>
      </c>
      <c r="E588" s="161" t="s">
        <v>1026</v>
      </c>
      <c r="F588" s="161" t="s">
        <v>216</v>
      </c>
      <c r="G588" s="161" t="s">
        <v>333</v>
      </c>
      <c r="H588" s="162">
        <v>9.7799999999999994</v>
      </c>
      <c r="I588" s="163"/>
      <c r="J588" s="158" t="s">
        <v>119</v>
      </c>
      <c r="K588" s="159"/>
      <c r="L588" s="153">
        <v>0</v>
      </c>
      <c r="M588" s="154">
        <f t="shared" si="80"/>
        <v>17.98</v>
      </c>
      <c r="N588" s="155">
        <f t="shared" si="81"/>
        <v>1.0000000000000001E-5</v>
      </c>
      <c r="O588" s="156">
        <f t="shared" si="82"/>
        <v>0</v>
      </c>
      <c r="P588" s="156">
        <f t="shared" si="83"/>
        <v>0</v>
      </c>
      <c r="Q588" s="156">
        <f t="shared" si="84"/>
        <v>0</v>
      </c>
      <c r="R588" s="157" t="str">
        <f t="shared" si="78"/>
        <v>n</v>
      </c>
      <c r="S588" s="157">
        <f t="shared" si="85"/>
        <v>17.98</v>
      </c>
      <c r="T588" s="157">
        <f t="shared" si="79"/>
        <v>0</v>
      </c>
      <c r="U588" s="157">
        <f>IF(M588&lt;&gt;0,IF(M588=SVS,0,IF(M588=SVSg,0,IF(M588=Stundenverrechnungssatz!G5557,0,IF(M588=Stundenverrechnungssatz!I5557,0,IF(M588=Stundenverrechnungssatz!K5557,0,IF(M588=Stundenverrechnungssatz!M5557,0,1)))))))</f>
        <v>0</v>
      </c>
      <c r="V588" s="20"/>
    </row>
    <row r="589" spans="1:22" s="38" customFormat="1" ht="15" customHeight="1" x14ac:dyDescent="0.2">
      <c r="A589" s="160">
        <v>585</v>
      </c>
      <c r="B589" s="161" t="s">
        <v>895</v>
      </c>
      <c r="C589" s="161" t="s">
        <v>449</v>
      </c>
      <c r="D589" s="161" t="s">
        <v>285</v>
      </c>
      <c r="E589" s="161" t="s">
        <v>1027</v>
      </c>
      <c r="F589" s="161" t="s">
        <v>1028</v>
      </c>
      <c r="G589" s="161" t="s">
        <v>333</v>
      </c>
      <c r="H589" s="162">
        <v>23.78</v>
      </c>
      <c r="I589" s="163"/>
      <c r="J589" s="158" t="s">
        <v>64</v>
      </c>
      <c r="K589" s="159"/>
      <c r="L589" s="153">
        <v>9</v>
      </c>
      <c r="M589" s="154">
        <f t="shared" si="80"/>
        <v>17.98</v>
      </c>
      <c r="N589" s="155" t="str">
        <f t="shared" si="81"/>
        <v/>
      </c>
      <c r="O589" s="156">
        <f t="shared" si="82"/>
        <v>214.02</v>
      </c>
      <c r="P589" s="156" t="e">
        <f t="shared" si="83"/>
        <v>#VALUE!</v>
      </c>
      <c r="Q589" s="156" t="e">
        <f t="shared" si="84"/>
        <v>#VALUE!</v>
      </c>
      <c r="R589" s="157" t="str">
        <f t="shared" si="78"/>
        <v>T</v>
      </c>
      <c r="S589" s="157">
        <f t="shared" si="85"/>
        <v>17.98</v>
      </c>
      <c r="T589" s="157">
        <f t="shared" si="79"/>
        <v>0</v>
      </c>
      <c r="U589" s="157">
        <f>IF(M589&lt;&gt;0,IF(M589=SVS,0,IF(M589=SVSg,0,IF(M589=Stundenverrechnungssatz!G5558,0,IF(M589=Stundenverrechnungssatz!I5558,0,IF(M589=Stundenverrechnungssatz!K5558,0,IF(M589=Stundenverrechnungssatz!M5558,0,1)))))))</f>
        <v>0</v>
      </c>
      <c r="V589" s="20"/>
    </row>
    <row r="590" spans="1:22" s="38" customFormat="1" ht="15" customHeight="1" x14ac:dyDescent="0.2">
      <c r="A590" s="160">
        <v>586</v>
      </c>
      <c r="B590" s="161" t="s">
        <v>895</v>
      </c>
      <c r="C590" s="161" t="s">
        <v>449</v>
      </c>
      <c r="D590" s="161" t="s">
        <v>285</v>
      </c>
      <c r="E590" s="161" t="s">
        <v>1029</v>
      </c>
      <c r="F590" s="161" t="s">
        <v>442</v>
      </c>
      <c r="G590" s="161" t="s">
        <v>333</v>
      </c>
      <c r="H590" s="162">
        <v>46.25</v>
      </c>
      <c r="I590" s="163"/>
      <c r="J590" s="158" t="s">
        <v>36</v>
      </c>
      <c r="K590" s="159"/>
      <c r="L590" s="153">
        <v>191.11</v>
      </c>
      <c r="M590" s="154">
        <f t="shared" si="80"/>
        <v>17.98</v>
      </c>
      <c r="N590" s="155" t="str">
        <f t="shared" si="81"/>
        <v/>
      </c>
      <c r="O590" s="156">
        <f t="shared" si="82"/>
        <v>8838.8375000000015</v>
      </c>
      <c r="P590" s="156" t="e">
        <f t="shared" si="83"/>
        <v>#VALUE!</v>
      </c>
      <c r="Q590" s="156" t="e">
        <f t="shared" si="84"/>
        <v>#VALUE!</v>
      </c>
      <c r="R590" s="157" t="str">
        <f t="shared" si="78"/>
        <v>F</v>
      </c>
      <c r="S590" s="157">
        <f t="shared" si="85"/>
        <v>17.98</v>
      </c>
      <c r="T590" s="157">
        <f t="shared" si="79"/>
        <v>0</v>
      </c>
      <c r="U590" s="157">
        <f>IF(M590&lt;&gt;0,IF(M590=SVS,0,IF(M590=SVSg,0,IF(M590=Stundenverrechnungssatz!G5559,0,IF(M590=Stundenverrechnungssatz!I5559,0,IF(M590=Stundenverrechnungssatz!K5559,0,IF(M590=Stundenverrechnungssatz!M5559,0,1)))))))</f>
        <v>0</v>
      </c>
      <c r="V590" s="20"/>
    </row>
    <row r="591" spans="1:22" s="38" customFormat="1" ht="15" customHeight="1" x14ac:dyDescent="0.2">
      <c r="A591" s="160">
        <v>587</v>
      </c>
      <c r="B591" s="161" t="s">
        <v>895</v>
      </c>
      <c r="C591" s="161" t="s">
        <v>449</v>
      </c>
      <c r="D591" s="161" t="s">
        <v>285</v>
      </c>
      <c r="E591" s="161" t="s">
        <v>1030</v>
      </c>
      <c r="F591" s="161" t="s">
        <v>303</v>
      </c>
      <c r="G591" s="161" t="s">
        <v>333</v>
      </c>
      <c r="H591" s="162">
        <v>16.91</v>
      </c>
      <c r="I591" s="163"/>
      <c r="J591" s="158" t="s">
        <v>36</v>
      </c>
      <c r="K591" s="159"/>
      <c r="L591" s="153">
        <v>191.11</v>
      </c>
      <c r="M591" s="154">
        <f t="shared" si="80"/>
        <v>17.98</v>
      </c>
      <c r="N591" s="155" t="str">
        <f t="shared" si="81"/>
        <v/>
      </c>
      <c r="O591" s="156">
        <f t="shared" si="82"/>
        <v>3231.6701000000003</v>
      </c>
      <c r="P591" s="156" t="e">
        <f t="shared" si="83"/>
        <v>#VALUE!</v>
      </c>
      <c r="Q591" s="156" t="e">
        <f t="shared" si="84"/>
        <v>#VALUE!</v>
      </c>
      <c r="R591" s="157" t="str">
        <f t="shared" si="78"/>
        <v>F</v>
      </c>
      <c r="S591" s="157">
        <f t="shared" si="85"/>
        <v>17.98</v>
      </c>
      <c r="T591" s="157">
        <f t="shared" si="79"/>
        <v>0</v>
      </c>
      <c r="U591" s="157">
        <f>IF(M591&lt;&gt;0,IF(M591=SVS,0,IF(M591=SVSg,0,IF(M591=Stundenverrechnungssatz!G5560,0,IF(M591=Stundenverrechnungssatz!I5560,0,IF(M591=Stundenverrechnungssatz!K5560,0,IF(M591=Stundenverrechnungssatz!M5560,0,1)))))))</f>
        <v>0</v>
      </c>
      <c r="V591" s="20"/>
    </row>
    <row r="592" spans="1:22" s="38" customFormat="1" ht="15" customHeight="1" x14ac:dyDescent="0.2">
      <c r="A592" s="160">
        <v>588</v>
      </c>
      <c r="B592" s="161" t="s">
        <v>895</v>
      </c>
      <c r="C592" s="161" t="s">
        <v>449</v>
      </c>
      <c r="D592" s="161" t="s">
        <v>285</v>
      </c>
      <c r="E592" s="161" t="s">
        <v>1031</v>
      </c>
      <c r="F592" s="161" t="s">
        <v>212</v>
      </c>
      <c r="G592" s="161" t="s">
        <v>333</v>
      </c>
      <c r="H592" s="162">
        <v>69.569999999999993</v>
      </c>
      <c r="I592" s="163"/>
      <c r="J592" s="158" t="s">
        <v>36</v>
      </c>
      <c r="K592" s="159"/>
      <c r="L592" s="153">
        <v>191.11</v>
      </c>
      <c r="M592" s="154">
        <f t="shared" si="80"/>
        <v>17.98</v>
      </c>
      <c r="N592" s="155" t="str">
        <f t="shared" si="81"/>
        <v/>
      </c>
      <c r="O592" s="156">
        <f t="shared" si="82"/>
        <v>13295.5227</v>
      </c>
      <c r="P592" s="156" t="e">
        <f t="shared" si="83"/>
        <v>#VALUE!</v>
      </c>
      <c r="Q592" s="156" t="e">
        <f t="shared" si="84"/>
        <v>#VALUE!</v>
      </c>
      <c r="R592" s="157" t="str">
        <f t="shared" ref="R592:R655" si="86">LEFT(J592,1)</f>
        <v>F</v>
      </c>
      <c r="S592" s="157">
        <f t="shared" si="85"/>
        <v>17.98</v>
      </c>
      <c r="T592" s="157">
        <f t="shared" si="79"/>
        <v>0</v>
      </c>
      <c r="U592" s="157">
        <f>IF(M592&lt;&gt;0,IF(M592=SVS,0,IF(M592=SVSg,0,IF(M592=Stundenverrechnungssatz!G5561,0,IF(M592=Stundenverrechnungssatz!I5561,0,IF(M592=Stundenverrechnungssatz!K5561,0,IF(M592=Stundenverrechnungssatz!M5561,0,1)))))))</f>
        <v>0</v>
      </c>
      <c r="V592" s="20"/>
    </row>
    <row r="593" spans="1:22" s="38" customFormat="1" ht="15" customHeight="1" x14ac:dyDescent="0.2">
      <c r="A593" s="160">
        <v>589</v>
      </c>
      <c r="B593" s="161" t="s">
        <v>895</v>
      </c>
      <c r="C593" s="161" t="s">
        <v>449</v>
      </c>
      <c r="D593" s="161" t="s">
        <v>285</v>
      </c>
      <c r="E593" s="161" t="s">
        <v>1032</v>
      </c>
      <c r="F593" s="161" t="s">
        <v>212</v>
      </c>
      <c r="G593" s="161" t="s">
        <v>333</v>
      </c>
      <c r="H593" s="162">
        <v>33.450000000000003</v>
      </c>
      <c r="I593" s="163"/>
      <c r="J593" s="158" t="s">
        <v>36</v>
      </c>
      <c r="K593" s="159"/>
      <c r="L593" s="153">
        <v>191.11</v>
      </c>
      <c r="M593" s="154">
        <f t="shared" si="80"/>
        <v>17.98</v>
      </c>
      <c r="N593" s="155" t="str">
        <f t="shared" si="81"/>
        <v/>
      </c>
      <c r="O593" s="156">
        <f t="shared" si="82"/>
        <v>6392.6295000000009</v>
      </c>
      <c r="P593" s="156" t="e">
        <f t="shared" si="83"/>
        <v>#VALUE!</v>
      </c>
      <c r="Q593" s="156" t="e">
        <f t="shared" si="84"/>
        <v>#VALUE!</v>
      </c>
      <c r="R593" s="157" t="str">
        <f t="shared" si="86"/>
        <v>F</v>
      </c>
      <c r="S593" s="157">
        <f t="shared" si="85"/>
        <v>17.98</v>
      </c>
      <c r="T593" s="157">
        <f t="shared" si="79"/>
        <v>0</v>
      </c>
      <c r="U593" s="157">
        <f>IF(M593&lt;&gt;0,IF(M593=SVS,0,IF(M593=SVSg,0,IF(M593=Stundenverrechnungssatz!G5562,0,IF(M593=Stundenverrechnungssatz!I5562,0,IF(M593=Stundenverrechnungssatz!K5562,0,IF(M593=Stundenverrechnungssatz!M5562,0,1)))))))</f>
        <v>0</v>
      </c>
      <c r="V593" s="20"/>
    </row>
    <row r="594" spans="1:22" s="38" customFormat="1" ht="15" customHeight="1" x14ac:dyDescent="0.2">
      <c r="A594" s="160">
        <v>590</v>
      </c>
      <c r="B594" s="161" t="s">
        <v>895</v>
      </c>
      <c r="C594" s="161" t="s">
        <v>449</v>
      </c>
      <c r="D594" s="161" t="s">
        <v>285</v>
      </c>
      <c r="E594" s="161" t="s">
        <v>1033</v>
      </c>
      <c r="F594" s="161" t="s">
        <v>303</v>
      </c>
      <c r="G594" s="161" t="s">
        <v>333</v>
      </c>
      <c r="H594" s="162">
        <v>7.31</v>
      </c>
      <c r="I594" s="163"/>
      <c r="J594" s="158" t="s">
        <v>36</v>
      </c>
      <c r="K594" s="159"/>
      <c r="L594" s="153">
        <v>191.11</v>
      </c>
      <c r="M594" s="154">
        <f t="shared" si="80"/>
        <v>17.98</v>
      </c>
      <c r="N594" s="155" t="str">
        <f t="shared" si="81"/>
        <v/>
      </c>
      <c r="O594" s="156">
        <f t="shared" si="82"/>
        <v>1397.0141000000001</v>
      </c>
      <c r="P594" s="156" t="e">
        <f t="shared" si="83"/>
        <v>#VALUE!</v>
      </c>
      <c r="Q594" s="156" t="e">
        <f t="shared" si="84"/>
        <v>#VALUE!</v>
      </c>
      <c r="R594" s="157" t="str">
        <f t="shared" si="86"/>
        <v>F</v>
      </c>
      <c r="S594" s="157">
        <f t="shared" si="85"/>
        <v>17.98</v>
      </c>
      <c r="T594" s="157">
        <f t="shared" si="79"/>
        <v>0</v>
      </c>
      <c r="U594" s="157">
        <f>IF(M594&lt;&gt;0,IF(M594=SVS,0,IF(M594=SVSg,0,IF(M594=Stundenverrechnungssatz!G5563,0,IF(M594=Stundenverrechnungssatz!I5563,0,IF(M594=Stundenverrechnungssatz!K5563,0,IF(M594=Stundenverrechnungssatz!M5563,0,1)))))))</f>
        <v>0</v>
      </c>
      <c r="V594" s="20"/>
    </row>
    <row r="595" spans="1:22" s="38" customFormat="1" ht="15" customHeight="1" x14ac:dyDescent="0.2">
      <c r="A595" s="160">
        <v>591</v>
      </c>
      <c r="B595" s="161" t="s">
        <v>895</v>
      </c>
      <c r="C595" s="161" t="s">
        <v>449</v>
      </c>
      <c r="D595" s="161" t="s">
        <v>285</v>
      </c>
      <c r="E595" s="161" t="s">
        <v>1034</v>
      </c>
      <c r="F595" s="161" t="s">
        <v>231</v>
      </c>
      <c r="G595" s="161" t="s">
        <v>333</v>
      </c>
      <c r="H595" s="162">
        <v>7.31</v>
      </c>
      <c r="I595" s="163"/>
      <c r="J595" s="158" t="s">
        <v>36</v>
      </c>
      <c r="K595" s="159"/>
      <c r="L595" s="153">
        <v>191.11</v>
      </c>
      <c r="M595" s="154">
        <f t="shared" si="80"/>
        <v>17.98</v>
      </c>
      <c r="N595" s="155" t="str">
        <f t="shared" si="81"/>
        <v/>
      </c>
      <c r="O595" s="156">
        <f t="shared" si="82"/>
        <v>1397.0141000000001</v>
      </c>
      <c r="P595" s="156" t="e">
        <f t="shared" si="83"/>
        <v>#VALUE!</v>
      </c>
      <c r="Q595" s="156" t="e">
        <f t="shared" si="84"/>
        <v>#VALUE!</v>
      </c>
      <c r="R595" s="157" t="str">
        <f t="shared" si="86"/>
        <v>F</v>
      </c>
      <c r="S595" s="157">
        <f t="shared" si="85"/>
        <v>17.98</v>
      </c>
      <c r="T595" s="157">
        <f t="shared" si="79"/>
        <v>0</v>
      </c>
      <c r="U595" s="157">
        <f>IF(M595&lt;&gt;0,IF(M595=SVS,0,IF(M595=SVSg,0,IF(M595=Stundenverrechnungssatz!G5564,0,IF(M595=Stundenverrechnungssatz!I5564,0,IF(M595=Stundenverrechnungssatz!K5564,0,IF(M595=Stundenverrechnungssatz!M5564,0,1)))))))</f>
        <v>0</v>
      </c>
      <c r="V595" s="20"/>
    </row>
    <row r="596" spans="1:22" s="38" customFormat="1" ht="15" customHeight="1" x14ac:dyDescent="0.2">
      <c r="A596" s="160">
        <v>592</v>
      </c>
      <c r="B596" s="161" t="s">
        <v>895</v>
      </c>
      <c r="C596" s="161" t="s">
        <v>449</v>
      </c>
      <c r="D596" s="161" t="s">
        <v>285</v>
      </c>
      <c r="E596" s="161" t="s">
        <v>1035</v>
      </c>
      <c r="F596" s="161" t="s">
        <v>231</v>
      </c>
      <c r="G596" s="161" t="s">
        <v>333</v>
      </c>
      <c r="H596" s="162">
        <v>3.44</v>
      </c>
      <c r="I596" s="163"/>
      <c r="J596" s="158" t="s">
        <v>52</v>
      </c>
      <c r="K596" s="159"/>
      <c r="L596" s="153">
        <v>191.11</v>
      </c>
      <c r="M596" s="154">
        <f t="shared" si="80"/>
        <v>17.98</v>
      </c>
      <c r="N596" s="155" t="str">
        <f t="shared" si="81"/>
        <v/>
      </c>
      <c r="O596" s="156">
        <f t="shared" si="82"/>
        <v>657.41840000000002</v>
      </c>
      <c r="P596" s="156" t="e">
        <f t="shared" si="83"/>
        <v>#VALUE!</v>
      </c>
      <c r="Q596" s="156" t="e">
        <f t="shared" si="84"/>
        <v>#VALUE!</v>
      </c>
      <c r="R596" s="157" t="str">
        <f t="shared" si="86"/>
        <v>E</v>
      </c>
      <c r="S596" s="157">
        <f t="shared" si="85"/>
        <v>17.98</v>
      </c>
      <c r="T596" s="157">
        <f t="shared" si="79"/>
        <v>0</v>
      </c>
      <c r="U596" s="157">
        <f>IF(M596&lt;&gt;0,IF(M596=SVS,0,IF(M596=SVSg,0,IF(M596=Stundenverrechnungssatz!G5565,0,IF(M596=Stundenverrechnungssatz!I5565,0,IF(M596=Stundenverrechnungssatz!K5565,0,IF(M596=Stundenverrechnungssatz!M5565,0,1)))))))</f>
        <v>0</v>
      </c>
      <c r="V596" s="20"/>
    </row>
    <row r="597" spans="1:22" s="38" customFormat="1" ht="15" customHeight="1" x14ac:dyDescent="0.2">
      <c r="A597" s="160">
        <v>593</v>
      </c>
      <c r="B597" s="161" t="s">
        <v>895</v>
      </c>
      <c r="C597" s="161" t="s">
        <v>449</v>
      </c>
      <c r="D597" s="161" t="s">
        <v>285</v>
      </c>
      <c r="E597" s="161" t="s">
        <v>1036</v>
      </c>
      <c r="F597" s="161" t="s">
        <v>427</v>
      </c>
      <c r="G597" s="161" t="s">
        <v>333</v>
      </c>
      <c r="H597" s="162">
        <v>12.01</v>
      </c>
      <c r="I597" s="163"/>
      <c r="J597" s="158" t="s">
        <v>352</v>
      </c>
      <c r="K597" s="159"/>
      <c r="L597" s="153">
        <v>1</v>
      </c>
      <c r="M597" s="154">
        <f t="shared" si="80"/>
        <v>17.98</v>
      </c>
      <c r="N597" s="155" t="str">
        <f t="shared" si="81"/>
        <v/>
      </c>
      <c r="O597" s="156">
        <f t="shared" si="82"/>
        <v>12.01</v>
      </c>
      <c r="P597" s="156" t="e">
        <f t="shared" si="83"/>
        <v>#VALUE!</v>
      </c>
      <c r="Q597" s="156" t="e">
        <f t="shared" si="84"/>
        <v>#VALUE!</v>
      </c>
      <c r="R597" s="157" t="str">
        <f t="shared" si="86"/>
        <v>T</v>
      </c>
      <c r="S597" s="157">
        <f t="shared" si="85"/>
        <v>17.98</v>
      </c>
      <c r="T597" s="157">
        <f t="shared" si="79"/>
        <v>0</v>
      </c>
      <c r="U597" s="157">
        <f>IF(M597&lt;&gt;0,IF(M597=SVS,0,IF(M597=SVSg,0,IF(M597=Stundenverrechnungssatz!G5566,0,IF(M597=Stundenverrechnungssatz!I5566,0,IF(M597=Stundenverrechnungssatz!K5566,0,IF(M597=Stundenverrechnungssatz!M5566,0,1)))))))</f>
        <v>0</v>
      </c>
      <c r="V597" s="20"/>
    </row>
    <row r="598" spans="1:22" s="38" customFormat="1" ht="15" customHeight="1" x14ac:dyDescent="0.2">
      <c r="A598" s="160">
        <v>594</v>
      </c>
      <c r="B598" s="161" t="s">
        <v>895</v>
      </c>
      <c r="C598" s="161" t="s">
        <v>449</v>
      </c>
      <c r="D598" s="161" t="s">
        <v>285</v>
      </c>
      <c r="E598" s="161" t="s">
        <v>1037</v>
      </c>
      <c r="F598" s="161" t="s">
        <v>234</v>
      </c>
      <c r="G598" s="161" t="s">
        <v>333</v>
      </c>
      <c r="H598" s="162">
        <v>4.55</v>
      </c>
      <c r="I598" s="163"/>
      <c r="J598" s="158" t="s">
        <v>52</v>
      </c>
      <c r="K598" s="159"/>
      <c r="L598" s="153">
        <v>191.11</v>
      </c>
      <c r="M598" s="154">
        <f t="shared" si="80"/>
        <v>17.98</v>
      </c>
      <c r="N598" s="155" t="str">
        <f t="shared" si="81"/>
        <v/>
      </c>
      <c r="O598" s="156">
        <f t="shared" si="82"/>
        <v>869.55050000000006</v>
      </c>
      <c r="P598" s="156" t="e">
        <f t="shared" si="83"/>
        <v>#VALUE!</v>
      </c>
      <c r="Q598" s="156" t="e">
        <f t="shared" si="84"/>
        <v>#VALUE!</v>
      </c>
      <c r="R598" s="157" t="str">
        <f t="shared" si="86"/>
        <v>E</v>
      </c>
      <c r="S598" s="157">
        <f t="shared" si="85"/>
        <v>17.98</v>
      </c>
      <c r="T598" s="157">
        <f t="shared" si="79"/>
        <v>0</v>
      </c>
      <c r="U598" s="157">
        <f>IF(M598&lt;&gt;0,IF(M598=SVS,0,IF(M598=SVSg,0,IF(M598=Stundenverrechnungssatz!G5567,0,IF(M598=Stundenverrechnungssatz!I5567,0,IF(M598=Stundenverrechnungssatz!K5567,0,IF(M598=Stundenverrechnungssatz!M5567,0,1)))))))</f>
        <v>0</v>
      </c>
      <c r="V598" s="20"/>
    </row>
    <row r="599" spans="1:22" s="38" customFormat="1" ht="15" customHeight="1" x14ac:dyDescent="0.2">
      <c r="A599" s="160">
        <v>595</v>
      </c>
      <c r="B599" s="161" t="s">
        <v>895</v>
      </c>
      <c r="C599" s="161" t="s">
        <v>449</v>
      </c>
      <c r="D599" s="161" t="s">
        <v>1038</v>
      </c>
      <c r="E599" s="161" t="s">
        <v>1039</v>
      </c>
      <c r="F599" s="161" t="s">
        <v>1040</v>
      </c>
      <c r="G599" s="161" t="s">
        <v>333</v>
      </c>
      <c r="H599" s="162">
        <v>4.8499999999999996</v>
      </c>
      <c r="I599" s="163"/>
      <c r="J599" s="158" t="s">
        <v>66</v>
      </c>
      <c r="K599" s="159"/>
      <c r="L599" s="153">
        <v>1</v>
      </c>
      <c r="M599" s="154">
        <f t="shared" si="80"/>
        <v>17.98</v>
      </c>
      <c r="N599" s="155" t="str">
        <f t="shared" si="81"/>
        <v/>
      </c>
      <c r="O599" s="156">
        <f t="shared" si="82"/>
        <v>4.8499999999999996</v>
      </c>
      <c r="P599" s="156" t="e">
        <f t="shared" si="83"/>
        <v>#VALUE!</v>
      </c>
      <c r="Q599" s="156" t="e">
        <f t="shared" si="84"/>
        <v>#VALUE!</v>
      </c>
      <c r="R599" s="157" t="str">
        <f t="shared" si="86"/>
        <v>T</v>
      </c>
      <c r="S599" s="157">
        <f t="shared" si="85"/>
        <v>17.98</v>
      </c>
      <c r="T599" s="157">
        <f t="shared" si="79"/>
        <v>0</v>
      </c>
      <c r="U599" s="157">
        <f>IF(M599&lt;&gt;0,IF(M599=SVS,0,IF(M599=SVSg,0,IF(M599=Stundenverrechnungssatz!G5568,0,IF(M599=Stundenverrechnungssatz!I5568,0,IF(M599=Stundenverrechnungssatz!K5568,0,IF(M599=Stundenverrechnungssatz!M5568,0,1)))))))</f>
        <v>0</v>
      </c>
      <c r="V599" s="20"/>
    </row>
    <row r="600" spans="1:22" s="38" customFormat="1" ht="15" customHeight="1" x14ac:dyDescent="0.2">
      <c r="A600" s="160">
        <v>596</v>
      </c>
      <c r="B600" s="161" t="s">
        <v>895</v>
      </c>
      <c r="C600" s="161" t="s">
        <v>449</v>
      </c>
      <c r="D600" s="161" t="s">
        <v>1038</v>
      </c>
      <c r="E600" s="161" t="s">
        <v>1041</v>
      </c>
      <c r="F600" s="161" t="s">
        <v>1042</v>
      </c>
      <c r="G600" s="161" t="s">
        <v>333</v>
      </c>
      <c r="H600" s="162">
        <v>4.91</v>
      </c>
      <c r="I600" s="163"/>
      <c r="J600" s="158" t="s">
        <v>66</v>
      </c>
      <c r="K600" s="159"/>
      <c r="L600" s="153">
        <v>1</v>
      </c>
      <c r="M600" s="154">
        <f t="shared" si="80"/>
        <v>17.98</v>
      </c>
      <c r="N600" s="155" t="str">
        <f t="shared" si="81"/>
        <v/>
      </c>
      <c r="O600" s="156">
        <f t="shared" si="82"/>
        <v>4.91</v>
      </c>
      <c r="P600" s="156" t="e">
        <f t="shared" si="83"/>
        <v>#VALUE!</v>
      </c>
      <c r="Q600" s="156" t="e">
        <f t="shared" si="84"/>
        <v>#VALUE!</v>
      </c>
      <c r="R600" s="157" t="str">
        <f t="shared" si="86"/>
        <v>T</v>
      </c>
      <c r="S600" s="157">
        <f t="shared" si="85"/>
        <v>17.98</v>
      </c>
      <c r="T600" s="157">
        <f t="shared" si="79"/>
        <v>0</v>
      </c>
      <c r="U600" s="157">
        <f>IF(M600&lt;&gt;0,IF(M600=SVS,0,IF(M600=SVSg,0,IF(M600=Stundenverrechnungssatz!G5569,0,IF(M600=Stundenverrechnungssatz!I5569,0,IF(M600=Stundenverrechnungssatz!K5569,0,IF(M600=Stundenverrechnungssatz!M5569,0,1)))))))</f>
        <v>0</v>
      </c>
      <c r="V600" s="20"/>
    </row>
    <row r="601" spans="1:22" s="38" customFormat="1" ht="15" customHeight="1" x14ac:dyDescent="0.2">
      <c r="A601" s="160">
        <v>597</v>
      </c>
      <c r="B601" s="161" t="s">
        <v>895</v>
      </c>
      <c r="C601" s="161" t="s">
        <v>449</v>
      </c>
      <c r="D601" s="161" t="s">
        <v>1038</v>
      </c>
      <c r="E601" s="161" t="s">
        <v>1043</v>
      </c>
      <c r="F601" s="161" t="s">
        <v>216</v>
      </c>
      <c r="G601" s="161" t="s">
        <v>333</v>
      </c>
      <c r="H601" s="162">
        <v>3.92</v>
      </c>
      <c r="I601" s="163"/>
      <c r="J601" s="158" t="s">
        <v>119</v>
      </c>
      <c r="K601" s="159"/>
      <c r="L601" s="153">
        <v>0</v>
      </c>
      <c r="M601" s="154">
        <f t="shared" si="80"/>
        <v>17.98</v>
      </c>
      <c r="N601" s="155">
        <f t="shared" si="81"/>
        <v>1.0000000000000001E-5</v>
      </c>
      <c r="O601" s="156">
        <f t="shared" si="82"/>
        <v>0</v>
      </c>
      <c r="P601" s="156">
        <f t="shared" si="83"/>
        <v>0</v>
      </c>
      <c r="Q601" s="156">
        <f t="shared" si="84"/>
        <v>0</v>
      </c>
      <c r="R601" s="157" t="str">
        <f t="shared" si="86"/>
        <v>n</v>
      </c>
      <c r="S601" s="157">
        <f t="shared" si="85"/>
        <v>17.98</v>
      </c>
      <c r="T601" s="157">
        <f t="shared" si="79"/>
        <v>0</v>
      </c>
      <c r="U601" s="157">
        <f>IF(M601&lt;&gt;0,IF(M601=SVS,0,IF(M601=SVSg,0,IF(M601=Stundenverrechnungssatz!G5570,0,IF(M601=Stundenverrechnungssatz!I5570,0,IF(M601=Stundenverrechnungssatz!K5570,0,IF(M601=Stundenverrechnungssatz!M5570,0,1)))))))</f>
        <v>0</v>
      </c>
      <c r="V601" s="20"/>
    </row>
    <row r="602" spans="1:22" s="38" customFormat="1" ht="15" customHeight="1" x14ac:dyDescent="0.2">
      <c r="A602" s="160">
        <v>598</v>
      </c>
      <c r="B602" s="161" t="s">
        <v>895</v>
      </c>
      <c r="C602" s="161" t="s">
        <v>449</v>
      </c>
      <c r="D602" s="161" t="s">
        <v>1038</v>
      </c>
      <c r="E602" s="161" t="s">
        <v>1044</v>
      </c>
      <c r="F602" s="161" t="s">
        <v>443</v>
      </c>
      <c r="G602" s="161" t="s">
        <v>333</v>
      </c>
      <c r="H602" s="162">
        <v>6.16</v>
      </c>
      <c r="I602" s="163"/>
      <c r="J602" s="158" t="s">
        <v>34</v>
      </c>
      <c r="K602" s="159"/>
      <c r="L602" s="153">
        <v>191.11</v>
      </c>
      <c r="M602" s="154">
        <f t="shared" si="80"/>
        <v>17.98</v>
      </c>
      <c r="N602" s="155" t="str">
        <f t="shared" si="81"/>
        <v/>
      </c>
      <c r="O602" s="156">
        <f t="shared" si="82"/>
        <v>1177.2376000000002</v>
      </c>
      <c r="P602" s="156" t="e">
        <f t="shared" si="83"/>
        <v>#VALUE!</v>
      </c>
      <c r="Q602" s="156" t="e">
        <f t="shared" si="84"/>
        <v>#VALUE!</v>
      </c>
      <c r="R602" s="157" t="str">
        <f t="shared" si="86"/>
        <v>C</v>
      </c>
      <c r="S602" s="157">
        <f t="shared" si="85"/>
        <v>17.98</v>
      </c>
      <c r="T602" s="157">
        <f t="shared" si="79"/>
        <v>0</v>
      </c>
      <c r="U602" s="157">
        <f>IF(M602&lt;&gt;0,IF(M602=SVS,0,IF(M602=SVSg,0,IF(M602=Stundenverrechnungssatz!G5571,0,IF(M602=Stundenverrechnungssatz!I5571,0,IF(M602=Stundenverrechnungssatz!K5571,0,IF(M602=Stundenverrechnungssatz!M5571,0,1)))))))</f>
        <v>0</v>
      </c>
      <c r="V602" s="20"/>
    </row>
    <row r="603" spans="1:22" s="38" customFormat="1" ht="15" customHeight="1" x14ac:dyDescent="0.2">
      <c r="A603" s="160">
        <v>599</v>
      </c>
      <c r="B603" s="161" t="s">
        <v>895</v>
      </c>
      <c r="C603" s="161" t="s">
        <v>449</v>
      </c>
      <c r="D603" s="161" t="s">
        <v>1038</v>
      </c>
      <c r="E603" s="161" t="s">
        <v>1045</v>
      </c>
      <c r="F603" s="161" t="s">
        <v>1009</v>
      </c>
      <c r="G603" s="161" t="s">
        <v>333</v>
      </c>
      <c r="H603" s="162">
        <v>6.02</v>
      </c>
      <c r="I603" s="163"/>
      <c r="J603" s="158" t="s">
        <v>34</v>
      </c>
      <c r="K603" s="159"/>
      <c r="L603" s="153">
        <v>191.11</v>
      </c>
      <c r="M603" s="154">
        <f t="shared" si="80"/>
        <v>17.98</v>
      </c>
      <c r="N603" s="155" t="str">
        <f t="shared" si="81"/>
        <v/>
      </c>
      <c r="O603" s="156">
        <f t="shared" si="82"/>
        <v>1150.4821999999999</v>
      </c>
      <c r="P603" s="156" t="e">
        <f t="shared" si="83"/>
        <v>#VALUE!</v>
      </c>
      <c r="Q603" s="156" t="e">
        <f t="shared" si="84"/>
        <v>#VALUE!</v>
      </c>
      <c r="R603" s="157" t="str">
        <f t="shared" si="86"/>
        <v>C</v>
      </c>
      <c r="S603" s="157">
        <f t="shared" si="85"/>
        <v>17.98</v>
      </c>
      <c r="T603" s="157">
        <f t="shared" si="79"/>
        <v>0</v>
      </c>
      <c r="U603" s="157">
        <f>IF(M603&lt;&gt;0,IF(M603=SVS,0,IF(M603=SVSg,0,IF(M603=Stundenverrechnungssatz!G5572,0,IF(M603=Stundenverrechnungssatz!I5572,0,IF(M603=Stundenverrechnungssatz!K5572,0,IF(M603=Stundenverrechnungssatz!M5572,0,1)))))))</f>
        <v>0</v>
      </c>
      <c r="V603" s="20"/>
    </row>
    <row r="604" spans="1:22" s="38" customFormat="1" ht="15" customHeight="1" x14ac:dyDescent="0.2">
      <c r="A604" s="160">
        <v>600</v>
      </c>
      <c r="B604" s="161" t="s">
        <v>895</v>
      </c>
      <c r="C604" s="161" t="s">
        <v>449</v>
      </c>
      <c r="D604" s="161" t="s">
        <v>1038</v>
      </c>
      <c r="E604" s="161" t="s">
        <v>1046</v>
      </c>
      <c r="F604" s="161" t="s">
        <v>589</v>
      </c>
      <c r="G604" s="161" t="s">
        <v>333</v>
      </c>
      <c r="H604" s="162">
        <v>3.35</v>
      </c>
      <c r="I604" s="163"/>
      <c r="J604" s="158" t="s">
        <v>34</v>
      </c>
      <c r="K604" s="159"/>
      <c r="L604" s="153">
        <v>191.11</v>
      </c>
      <c r="M604" s="154">
        <f t="shared" si="80"/>
        <v>17.98</v>
      </c>
      <c r="N604" s="155" t="str">
        <f t="shared" si="81"/>
        <v/>
      </c>
      <c r="O604" s="156">
        <f t="shared" si="82"/>
        <v>640.21850000000006</v>
      </c>
      <c r="P604" s="156" t="e">
        <f t="shared" si="83"/>
        <v>#VALUE!</v>
      </c>
      <c r="Q604" s="156" t="e">
        <f t="shared" si="84"/>
        <v>#VALUE!</v>
      </c>
      <c r="R604" s="157" t="str">
        <f t="shared" si="86"/>
        <v>C</v>
      </c>
      <c r="S604" s="157">
        <f t="shared" si="85"/>
        <v>17.98</v>
      </c>
      <c r="T604" s="157">
        <f t="shared" si="79"/>
        <v>0</v>
      </c>
      <c r="U604" s="157">
        <f>IF(M604&lt;&gt;0,IF(M604=SVS,0,IF(M604=SVSg,0,IF(M604=Stundenverrechnungssatz!G5573,0,IF(M604=Stundenverrechnungssatz!I5573,0,IF(M604=Stundenverrechnungssatz!K5573,0,IF(M604=Stundenverrechnungssatz!M5573,0,1)))))))</f>
        <v>0</v>
      </c>
      <c r="V604" s="20"/>
    </row>
    <row r="605" spans="1:22" s="38" customFormat="1" ht="15" customHeight="1" x14ac:dyDescent="0.2">
      <c r="A605" s="160">
        <v>601</v>
      </c>
      <c r="B605" s="161" t="s">
        <v>895</v>
      </c>
      <c r="C605" s="161" t="s">
        <v>449</v>
      </c>
      <c r="D605" s="161" t="s">
        <v>1038</v>
      </c>
      <c r="E605" s="161" t="s">
        <v>1047</v>
      </c>
      <c r="F605" s="161" t="s">
        <v>590</v>
      </c>
      <c r="G605" s="161" t="s">
        <v>333</v>
      </c>
      <c r="H605" s="162">
        <v>3.35</v>
      </c>
      <c r="I605" s="163"/>
      <c r="J605" s="158" t="s">
        <v>34</v>
      </c>
      <c r="K605" s="159"/>
      <c r="L605" s="153">
        <v>191.11</v>
      </c>
      <c r="M605" s="154">
        <f t="shared" si="80"/>
        <v>17.98</v>
      </c>
      <c r="N605" s="155" t="str">
        <f t="shared" si="81"/>
        <v/>
      </c>
      <c r="O605" s="156">
        <f t="shared" si="82"/>
        <v>640.21850000000006</v>
      </c>
      <c r="P605" s="156" t="e">
        <f t="shared" si="83"/>
        <v>#VALUE!</v>
      </c>
      <c r="Q605" s="156" t="e">
        <f t="shared" si="84"/>
        <v>#VALUE!</v>
      </c>
      <c r="R605" s="157" t="str">
        <f t="shared" si="86"/>
        <v>C</v>
      </c>
      <c r="S605" s="157">
        <f t="shared" si="85"/>
        <v>17.98</v>
      </c>
      <c r="T605" s="157">
        <f t="shared" si="79"/>
        <v>0</v>
      </c>
      <c r="U605" s="157">
        <f>IF(M605&lt;&gt;0,IF(M605=SVS,0,IF(M605=SVSg,0,IF(M605=Stundenverrechnungssatz!G5574,0,IF(M605=Stundenverrechnungssatz!I5574,0,IF(M605=Stundenverrechnungssatz!K5574,0,IF(M605=Stundenverrechnungssatz!M5574,0,1)))))))</f>
        <v>0</v>
      </c>
      <c r="V605" s="20"/>
    </row>
    <row r="606" spans="1:22" s="38" customFormat="1" ht="15" customHeight="1" x14ac:dyDescent="0.2">
      <c r="A606" s="160">
        <v>602</v>
      </c>
      <c r="B606" s="161" t="s">
        <v>895</v>
      </c>
      <c r="C606" s="161" t="s">
        <v>449</v>
      </c>
      <c r="D606" s="161" t="s">
        <v>1038</v>
      </c>
      <c r="E606" s="161" t="s">
        <v>1048</v>
      </c>
      <c r="F606" s="161" t="s">
        <v>440</v>
      </c>
      <c r="G606" s="161" t="s">
        <v>333</v>
      </c>
      <c r="H606" s="162">
        <v>7.76</v>
      </c>
      <c r="I606" s="163"/>
      <c r="J606" s="158" t="s">
        <v>34</v>
      </c>
      <c r="K606" s="159"/>
      <c r="L606" s="153">
        <v>191.11</v>
      </c>
      <c r="M606" s="154">
        <f t="shared" si="80"/>
        <v>17.98</v>
      </c>
      <c r="N606" s="155" t="str">
        <f t="shared" si="81"/>
        <v/>
      </c>
      <c r="O606" s="156">
        <f t="shared" si="82"/>
        <v>1483.0136</v>
      </c>
      <c r="P606" s="156" t="e">
        <f t="shared" si="83"/>
        <v>#VALUE!</v>
      </c>
      <c r="Q606" s="156" t="e">
        <f t="shared" si="84"/>
        <v>#VALUE!</v>
      </c>
      <c r="R606" s="157" t="str">
        <f t="shared" si="86"/>
        <v>C</v>
      </c>
      <c r="S606" s="157">
        <f t="shared" si="85"/>
        <v>17.98</v>
      </c>
      <c r="T606" s="157">
        <f t="shared" si="79"/>
        <v>0</v>
      </c>
      <c r="U606" s="157">
        <f>IF(M606&lt;&gt;0,IF(M606=SVS,0,IF(M606=SVSg,0,IF(M606=Stundenverrechnungssatz!G5575,0,IF(M606=Stundenverrechnungssatz!I5575,0,IF(M606=Stundenverrechnungssatz!K5575,0,IF(M606=Stundenverrechnungssatz!M5575,0,1)))))))</f>
        <v>0</v>
      </c>
      <c r="V606" s="20"/>
    </row>
    <row r="607" spans="1:22" s="38" customFormat="1" ht="15" customHeight="1" x14ac:dyDescent="0.2">
      <c r="A607" s="160">
        <v>603</v>
      </c>
      <c r="B607" s="161" t="s">
        <v>895</v>
      </c>
      <c r="C607" s="161" t="s">
        <v>449</v>
      </c>
      <c r="D607" s="161" t="s">
        <v>1038</v>
      </c>
      <c r="E607" s="161" t="s">
        <v>1049</v>
      </c>
      <c r="F607" s="161" t="s">
        <v>264</v>
      </c>
      <c r="G607" s="161" t="s">
        <v>333</v>
      </c>
      <c r="H607" s="162">
        <v>19.91</v>
      </c>
      <c r="I607" s="163"/>
      <c r="J607" s="158" t="s">
        <v>64</v>
      </c>
      <c r="K607" s="159"/>
      <c r="L607" s="153">
        <v>9</v>
      </c>
      <c r="M607" s="154">
        <f t="shared" si="80"/>
        <v>17.98</v>
      </c>
      <c r="N607" s="155" t="str">
        <f t="shared" si="81"/>
        <v/>
      </c>
      <c r="O607" s="156">
        <f t="shared" si="82"/>
        <v>179.19</v>
      </c>
      <c r="P607" s="156" t="e">
        <f t="shared" si="83"/>
        <v>#VALUE!</v>
      </c>
      <c r="Q607" s="156" t="e">
        <f t="shared" si="84"/>
        <v>#VALUE!</v>
      </c>
      <c r="R607" s="157" t="str">
        <f t="shared" si="86"/>
        <v>T</v>
      </c>
      <c r="S607" s="157">
        <f t="shared" si="85"/>
        <v>17.98</v>
      </c>
      <c r="T607" s="157">
        <f t="shared" si="79"/>
        <v>0</v>
      </c>
      <c r="U607" s="157">
        <f>IF(M607&lt;&gt;0,IF(M607=SVS,0,IF(M607=SVSg,0,IF(M607=Stundenverrechnungssatz!G5576,0,IF(M607=Stundenverrechnungssatz!I5576,0,IF(M607=Stundenverrechnungssatz!K5576,0,IF(M607=Stundenverrechnungssatz!M5576,0,1)))))))</f>
        <v>0</v>
      </c>
      <c r="V607" s="20"/>
    </row>
    <row r="608" spans="1:22" s="38" customFormat="1" ht="15" customHeight="1" x14ac:dyDescent="0.2">
      <c r="A608" s="160">
        <v>604</v>
      </c>
      <c r="B608" s="161" t="s">
        <v>895</v>
      </c>
      <c r="C608" s="161" t="s">
        <v>449</v>
      </c>
      <c r="D608" s="161" t="s">
        <v>1038</v>
      </c>
      <c r="E608" s="161" t="s">
        <v>1050</v>
      </c>
      <c r="F608" s="161" t="s">
        <v>264</v>
      </c>
      <c r="G608" s="161" t="s">
        <v>333</v>
      </c>
      <c r="H608" s="162">
        <v>10.1</v>
      </c>
      <c r="I608" s="163"/>
      <c r="J608" s="158" t="s">
        <v>64</v>
      </c>
      <c r="K608" s="159"/>
      <c r="L608" s="153">
        <v>9</v>
      </c>
      <c r="M608" s="154">
        <f t="shared" si="80"/>
        <v>17.98</v>
      </c>
      <c r="N608" s="155" t="str">
        <f t="shared" si="81"/>
        <v/>
      </c>
      <c r="O608" s="156">
        <f t="shared" si="82"/>
        <v>90.899999999999991</v>
      </c>
      <c r="P608" s="156" t="e">
        <f t="shared" si="83"/>
        <v>#VALUE!</v>
      </c>
      <c r="Q608" s="156" t="e">
        <f t="shared" si="84"/>
        <v>#VALUE!</v>
      </c>
      <c r="R608" s="157" t="str">
        <f t="shared" si="86"/>
        <v>T</v>
      </c>
      <c r="S608" s="157">
        <f t="shared" si="85"/>
        <v>17.98</v>
      </c>
      <c r="T608" s="157">
        <f t="shared" si="79"/>
        <v>0</v>
      </c>
      <c r="U608" s="157">
        <f>IF(M608&lt;&gt;0,IF(M608=SVS,0,IF(M608=SVSg,0,IF(M608=Stundenverrechnungssatz!G5577,0,IF(M608=Stundenverrechnungssatz!I5577,0,IF(M608=Stundenverrechnungssatz!K5577,0,IF(M608=Stundenverrechnungssatz!M5577,0,1)))))))</f>
        <v>0</v>
      </c>
      <c r="V608" s="20"/>
    </row>
    <row r="609" spans="1:22" s="38" customFormat="1" ht="15" customHeight="1" x14ac:dyDescent="0.2">
      <c r="A609" s="160">
        <v>605</v>
      </c>
      <c r="B609" s="161" t="s">
        <v>895</v>
      </c>
      <c r="C609" s="161" t="s">
        <v>449</v>
      </c>
      <c r="D609" s="161" t="s">
        <v>1038</v>
      </c>
      <c r="E609" s="161" t="s">
        <v>1051</v>
      </c>
      <c r="F609" s="161" t="s">
        <v>445</v>
      </c>
      <c r="G609" s="161" t="s">
        <v>333</v>
      </c>
      <c r="H609" s="162">
        <v>195.29</v>
      </c>
      <c r="I609" s="163"/>
      <c r="J609" s="158" t="s">
        <v>64</v>
      </c>
      <c r="K609" s="159"/>
      <c r="L609" s="153">
        <v>9</v>
      </c>
      <c r="M609" s="154">
        <f t="shared" si="80"/>
        <v>17.98</v>
      </c>
      <c r="N609" s="155" t="str">
        <f t="shared" si="81"/>
        <v/>
      </c>
      <c r="O609" s="156">
        <f t="shared" si="82"/>
        <v>1757.61</v>
      </c>
      <c r="P609" s="156" t="e">
        <f t="shared" si="83"/>
        <v>#VALUE!</v>
      </c>
      <c r="Q609" s="156" t="e">
        <f t="shared" si="84"/>
        <v>#VALUE!</v>
      </c>
      <c r="R609" s="157" t="str">
        <f t="shared" si="86"/>
        <v>T</v>
      </c>
      <c r="S609" s="157">
        <f t="shared" si="85"/>
        <v>17.98</v>
      </c>
      <c r="T609" s="157">
        <f t="shared" si="79"/>
        <v>0</v>
      </c>
      <c r="U609" s="157">
        <f>IF(M609&lt;&gt;0,IF(M609=SVS,0,IF(M609=SVSg,0,IF(M609=Stundenverrechnungssatz!G5578,0,IF(M609=Stundenverrechnungssatz!I5578,0,IF(M609=Stundenverrechnungssatz!K5578,0,IF(M609=Stundenverrechnungssatz!M5578,0,1)))))))</f>
        <v>0</v>
      </c>
      <c r="V609" s="20"/>
    </row>
    <row r="610" spans="1:22" s="38" customFormat="1" ht="15" customHeight="1" x14ac:dyDescent="0.2">
      <c r="A610" s="160">
        <v>606</v>
      </c>
      <c r="B610" s="161" t="s">
        <v>895</v>
      </c>
      <c r="C610" s="161" t="s">
        <v>449</v>
      </c>
      <c r="D610" s="161" t="s">
        <v>1038</v>
      </c>
      <c r="E610" s="161" t="s">
        <v>1052</v>
      </c>
      <c r="F610" s="161" t="s">
        <v>231</v>
      </c>
      <c r="G610" s="161" t="s">
        <v>333</v>
      </c>
      <c r="H610" s="162">
        <v>21.41</v>
      </c>
      <c r="I610" s="163"/>
      <c r="J610" s="158" t="s">
        <v>52</v>
      </c>
      <c r="K610" s="159"/>
      <c r="L610" s="153">
        <v>191.11</v>
      </c>
      <c r="M610" s="154">
        <f t="shared" si="80"/>
        <v>17.98</v>
      </c>
      <c r="N610" s="155" t="str">
        <f t="shared" si="81"/>
        <v/>
      </c>
      <c r="O610" s="156">
        <f t="shared" si="82"/>
        <v>4091.6651000000002</v>
      </c>
      <c r="P610" s="156" t="e">
        <f t="shared" si="83"/>
        <v>#VALUE!</v>
      </c>
      <c r="Q610" s="156" t="e">
        <f t="shared" si="84"/>
        <v>#VALUE!</v>
      </c>
      <c r="R610" s="157" t="str">
        <f t="shared" si="86"/>
        <v>E</v>
      </c>
      <c r="S610" s="157">
        <f t="shared" si="85"/>
        <v>17.98</v>
      </c>
      <c r="T610" s="157">
        <f t="shared" si="79"/>
        <v>0</v>
      </c>
      <c r="U610" s="157">
        <f>IF(M610&lt;&gt;0,IF(M610=SVS,0,IF(M610=SVSg,0,IF(M610=Stundenverrechnungssatz!G5579,0,IF(M610=Stundenverrechnungssatz!I5579,0,IF(M610=Stundenverrechnungssatz!K5579,0,IF(M610=Stundenverrechnungssatz!M5579,0,1)))))))</f>
        <v>0</v>
      </c>
      <c r="V610" s="20"/>
    </row>
    <row r="611" spans="1:22" s="38" customFormat="1" ht="15" customHeight="1" x14ac:dyDescent="0.2">
      <c r="A611" s="160">
        <v>607</v>
      </c>
      <c r="B611" s="161" t="s">
        <v>895</v>
      </c>
      <c r="C611" s="161" t="s">
        <v>449</v>
      </c>
      <c r="D611" s="161" t="s">
        <v>1038</v>
      </c>
      <c r="E611" s="161" t="s">
        <v>1053</v>
      </c>
      <c r="F611" s="161" t="s">
        <v>445</v>
      </c>
      <c r="G611" s="161" t="s">
        <v>333</v>
      </c>
      <c r="H611" s="162">
        <v>21.41</v>
      </c>
      <c r="I611" s="163"/>
      <c r="J611" s="158" t="s">
        <v>52</v>
      </c>
      <c r="K611" s="159"/>
      <c r="L611" s="153">
        <v>191.11</v>
      </c>
      <c r="M611" s="154">
        <f t="shared" si="80"/>
        <v>17.98</v>
      </c>
      <c r="N611" s="155" t="str">
        <f t="shared" si="81"/>
        <v/>
      </c>
      <c r="O611" s="156">
        <f t="shared" si="82"/>
        <v>4091.6651000000002</v>
      </c>
      <c r="P611" s="156" t="e">
        <f t="shared" si="83"/>
        <v>#VALUE!</v>
      </c>
      <c r="Q611" s="156" t="e">
        <f t="shared" si="84"/>
        <v>#VALUE!</v>
      </c>
      <c r="R611" s="157" t="str">
        <f t="shared" si="86"/>
        <v>E</v>
      </c>
      <c r="S611" s="157">
        <f t="shared" si="85"/>
        <v>17.98</v>
      </c>
      <c r="T611" s="157">
        <f t="shared" si="79"/>
        <v>0</v>
      </c>
      <c r="U611" s="157">
        <f>IF(M611&lt;&gt;0,IF(M611=SVS,0,IF(M611=SVSg,0,IF(M611=Stundenverrechnungssatz!G5580,0,IF(M611=Stundenverrechnungssatz!I5580,0,IF(M611=Stundenverrechnungssatz!K5580,0,IF(M611=Stundenverrechnungssatz!M5580,0,1)))))))</f>
        <v>0</v>
      </c>
      <c r="V611" s="20"/>
    </row>
    <row r="612" spans="1:22" s="38" customFormat="1" ht="15" customHeight="1" x14ac:dyDescent="0.2">
      <c r="A612" s="160">
        <v>608</v>
      </c>
      <c r="B612" s="161" t="s">
        <v>895</v>
      </c>
      <c r="C612" s="161" t="s">
        <v>355</v>
      </c>
      <c r="D612" s="161" t="s">
        <v>285</v>
      </c>
      <c r="E612" s="161" t="s">
        <v>1054</v>
      </c>
      <c r="F612" s="161" t="s">
        <v>1055</v>
      </c>
      <c r="G612" s="161" t="s">
        <v>333</v>
      </c>
      <c r="H612" s="162">
        <v>113.77</v>
      </c>
      <c r="I612" s="163"/>
      <c r="J612" s="158" t="s">
        <v>36</v>
      </c>
      <c r="K612" s="159"/>
      <c r="L612" s="153">
        <v>191.11</v>
      </c>
      <c r="M612" s="154">
        <f t="shared" si="80"/>
        <v>17.98</v>
      </c>
      <c r="N612" s="155" t="str">
        <f t="shared" si="81"/>
        <v/>
      </c>
      <c r="O612" s="156">
        <f t="shared" si="82"/>
        <v>21742.584699999999</v>
      </c>
      <c r="P612" s="156" t="e">
        <f t="shared" si="83"/>
        <v>#VALUE!</v>
      </c>
      <c r="Q612" s="156" t="e">
        <f t="shared" si="84"/>
        <v>#VALUE!</v>
      </c>
      <c r="R612" s="157" t="str">
        <f t="shared" si="86"/>
        <v>F</v>
      </c>
      <c r="S612" s="157">
        <f t="shared" si="85"/>
        <v>17.98</v>
      </c>
      <c r="T612" s="157">
        <f t="shared" si="79"/>
        <v>0</v>
      </c>
      <c r="U612" s="157">
        <f>IF(M612&lt;&gt;0,IF(M612=SVS,0,IF(M612=SVSg,0,IF(M612=Stundenverrechnungssatz!G5581,0,IF(M612=Stundenverrechnungssatz!I5581,0,IF(M612=Stundenverrechnungssatz!K5581,0,IF(M612=Stundenverrechnungssatz!M5581,0,1)))))))</f>
        <v>0</v>
      </c>
      <c r="V612" s="20"/>
    </row>
    <row r="613" spans="1:22" s="38" customFormat="1" ht="15" customHeight="1" x14ac:dyDescent="0.2">
      <c r="A613" s="160">
        <v>609</v>
      </c>
      <c r="B613" s="161" t="s">
        <v>895</v>
      </c>
      <c r="C613" s="161" t="s">
        <v>355</v>
      </c>
      <c r="D613" s="161" t="s">
        <v>285</v>
      </c>
      <c r="E613" s="161" t="s">
        <v>1056</v>
      </c>
      <c r="F613" s="161" t="s">
        <v>442</v>
      </c>
      <c r="G613" s="161" t="s">
        <v>333</v>
      </c>
      <c r="H613" s="162">
        <v>113.77</v>
      </c>
      <c r="I613" s="163"/>
      <c r="J613" s="158" t="s">
        <v>36</v>
      </c>
      <c r="K613" s="159"/>
      <c r="L613" s="153">
        <v>191.11</v>
      </c>
      <c r="M613" s="154">
        <f t="shared" si="80"/>
        <v>17.98</v>
      </c>
      <c r="N613" s="155" t="str">
        <f t="shared" si="81"/>
        <v/>
      </c>
      <c r="O613" s="156">
        <f t="shared" si="82"/>
        <v>21742.584699999999</v>
      </c>
      <c r="P613" s="156" t="e">
        <f t="shared" si="83"/>
        <v>#VALUE!</v>
      </c>
      <c r="Q613" s="156" t="e">
        <f t="shared" si="84"/>
        <v>#VALUE!</v>
      </c>
      <c r="R613" s="157" t="str">
        <f t="shared" si="86"/>
        <v>F</v>
      </c>
      <c r="S613" s="157">
        <f t="shared" si="85"/>
        <v>17.98</v>
      </c>
      <c r="T613" s="157">
        <f t="shared" si="79"/>
        <v>0</v>
      </c>
      <c r="U613" s="157">
        <f>IF(M613&lt;&gt;0,IF(M613=SVS,0,IF(M613=SVSg,0,IF(M613=Stundenverrechnungssatz!G5582,0,IF(M613=Stundenverrechnungssatz!I5582,0,IF(M613=Stundenverrechnungssatz!K5582,0,IF(M613=Stundenverrechnungssatz!M5582,0,1)))))))</f>
        <v>0</v>
      </c>
      <c r="V613" s="20"/>
    </row>
    <row r="614" spans="1:22" s="38" customFormat="1" ht="15" customHeight="1" x14ac:dyDescent="0.2">
      <c r="A614" s="160">
        <v>610</v>
      </c>
      <c r="B614" s="161" t="s">
        <v>895</v>
      </c>
      <c r="C614" s="161" t="s">
        <v>355</v>
      </c>
      <c r="D614" s="161" t="s">
        <v>285</v>
      </c>
      <c r="E614" s="161" t="s">
        <v>1057</v>
      </c>
      <c r="F614" s="161" t="s">
        <v>212</v>
      </c>
      <c r="G614" s="161" t="s">
        <v>333</v>
      </c>
      <c r="H614" s="162">
        <v>46.66</v>
      </c>
      <c r="I614" s="163"/>
      <c r="J614" s="158" t="s">
        <v>36</v>
      </c>
      <c r="K614" s="159"/>
      <c r="L614" s="153">
        <v>191.11</v>
      </c>
      <c r="M614" s="154">
        <f t="shared" si="80"/>
        <v>17.98</v>
      </c>
      <c r="N614" s="155" t="str">
        <f t="shared" si="81"/>
        <v/>
      </c>
      <c r="O614" s="156">
        <f t="shared" si="82"/>
        <v>8917.1926000000003</v>
      </c>
      <c r="P614" s="156" t="e">
        <f t="shared" si="83"/>
        <v>#VALUE!</v>
      </c>
      <c r="Q614" s="156" t="e">
        <f t="shared" si="84"/>
        <v>#VALUE!</v>
      </c>
      <c r="R614" s="157" t="str">
        <f t="shared" si="86"/>
        <v>F</v>
      </c>
      <c r="S614" s="157">
        <f t="shared" si="85"/>
        <v>17.98</v>
      </c>
      <c r="T614" s="157">
        <f t="shared" si="79"/>
        <v>0</v>
      </c>
      <c r="U614" s="157">
        <f>IF(M614&lt;&gt;0,IF(M614=SVS,0,IF(M614=SVSg,0,IF(M614=Stundenverrechnungssatz!G5583,0,IF(M614=Stundenverrechnungssatz!I5583,0,IF(M614=Stundenverrechnungssatz!K5583,0,IF(M614=Stundenverrechnungssatz!M5583,0,1)))))))</f>
        <v>0</v>
      </c>
      <c r="V614" s="20"/>
    </row>
    <row r="615" spans="1:22" s="38" customFormat="1" ht="15" customHeight="1" x14ac:dyDescent="0.2">
      <c r="A615" s="160">
        <v>611</v>
      </c>
      <c r="B615" s="161" t="s">
        <v>895</v>
      </c>
      <c r="C615" s="161" t="s">
        <v>355</v>
      </c>
      <c r="D615" s="161" t="s">
        <v>285</v>
      </c>
      <c r="E615" s="161" t="s">
        <v>1057</v>
      </c>
      <c r="F615" s="161" t="s">
        <v>1058</v>
      </c>
      <c r="G615" s="161" t="s">
        <v>333</v>
      </c>
      <c r="H615" s="162">
        <v>11.18</v>
      </c>
      <c r="I615" s="163"/>
      <c r="J615" s="158" t="s">
        <v>119</v>
      </c>
      <c r="K615" s="159"/>
      <c r="L615" s="153">
        <v>0</v>
      </c>
      <c r="M615" s="154">
        <f t="shared" si="80"/>
        <v>17.98</v>
      </c>
      <c r="N615" s="155">
        <f t="shared" si="81"/>
        <v>1.0000000000000001E-5</v>
      </c>
      <c r="O615" s="156">
        <f t="shared" si="82"/>
        <v>0</v>
      </c>
      <c r="P615" s="156">
        <f t="shared" si="83"/>
        <v>0</v>
      </c>
      <c r="Q615" s="156">
        <f t="shared" si="84"/>
        <v>0</v>
      </c>
      <c r="R615" s="157" t="str">
        <f t="shared" si="86"/>
        <v>n</v>
      </c>
      <c r="S615" s="157">
        <f t="shared" si="85"/>
        <v>17.98</v>
      </c>
      <c r="T615" s="157">
        <f t="shared" si="79"/>
        <v>0</v>
      </c>
      <c r="U615" s="157">
        <f>IF(M615&lt;&gt;0,IF(M615=SVS,0,IF(M615=SVSg,0,IF(M615=Stundenverrechnungssatz!G5584,0,IF(M615=Stundenverrechnungssatz!I5584,0,IF(M615=Stundenverrechnungssatz!K5584,0,IF(M615=Stundenverrechnungssatz!M5584,0,1)))))))</f>
        <v>0</v>
      </c>
      <c r="V615" s="20"/>
    </row>
    <row r="616" spans="1:22" s="38" customFormat="1" ht="15" customHeight="1" x14ac:dyDescent="0.2">
      <c r="A616" s="160">
        <v>612</v>
      </c>
      <c r="B616" s="161" t="s">
        <v>895</v>
      </c>
      <c r="C616" s="161" t="s">
        <v>355</v>
      </c>
      <c r="D616" s="161" t="s">
        <v>285</v>
      </c>
      <c r="E616" s="161" t="s">
        <v>1059</v>
      </c>
      <c r="F616" s="161" t="s">
        <v>1060</v>
      </c>
      <c r="G616" s="161" t="s">
        <v>224</v>
      </c>
      <c r="H616" s="162">
        <v>342.98</v>
      </c>
      <c r="I616" s="163"/>
      <c r="J616" s="158" t="s">
        <v>102</v>
      </c>
      <c r="K616" s="159"/>
      <c r="L616" s="153">
        <v>191.11</v>
      </c>
      <c r="M616" s="154">
        <f t="shared" si="80"/>
        <v>17.98</v>
      </c>
      <c r="N616" s="155" t="str">
        <f t="shared" si="81"/>
        <v/>
      </c>
      <c r="O616" s="156">
        <f t="shared" si="82"/>
        <v>65546.907800000015</v>
      </c>
      <c r="P616" s="156" t="e">
        <f t="shared" si="83"/>
        <v>#VALUE!</v>
      </c>
      <c r="Q616" s="156" t="e">
        <f t="shared" si="84"/>
        <v>#VALUE!</v>
      </c>
      <c r="R616" s="157" t="str">
        <f t="shared" si="86"/>
        <v>M</v>
      </c>
      <c r="S616" s="157">
        <f t="shared" si="85"/>
        <v>17.98</v>
      </c>
      <c r="T616" s="157">
        <f t="shared" si="79"/>
        <v>0</v>
      </c>
      <c r="U616" s="157">
        <f>IF(M616&lt;&gt;0,IF(M616=SVS,0,IF(M616=SVSg,0,IF(M616=Stundenverrechnungssatz!G5585,0,IF(M616=Stundenverrechnungssatz!I5585,0,IF(M616=Stundenverrechnungssatz!K5585,0,IF(M616=Stundenverrechnungssatz!M5585,0,1)))))))</f>
        <v>0</v>
      </c>
      <c r="V616" s="20"/>
    </row>
    <row r="617" spans="1:22" s="38" customFormat="1" ht="15" customHeight="1" x14ac:dyDescent="0.2">
      <c r="A617" s="160">
        <v>613</v>
      </c>
      <c r="B617" s="161" t="s">
        <v>895</v>
      </c>
      <c r="C617" s="161" t="s">
        <v>355</v>
      </c>
      <c r="D617" s="161" t="s">
        <v>285</v>
      </c>
      <c r="E617" s="161" t="s">
        <v>1061</v>
      </c>
      <c r="F617" s="161" t="s">
        <v>290</v>
      </c>
      <c r="G617" s="161" t="s">
        <v>333</v>
      </c>
      <c r="H617" s="162">
        <v>16.850000000000001</v>
      </c>
      <c r="I617" s="163"/>
      <c r="J617" s="158" t="s">
        <v>119</v>
      </c>
      <c r="K617" s="159"/>
      <c r="L617" s="153">
        <v>0</v>
      </c>
      <c r="M617" s="154">
        <f t="shared" si="80"/>
        <v>17.98</v>
      </c>
      <c r="N617" s="155">
        <f t="shared" si="81"/>
        <v>1.0000000000000001E-5</v>
      </c>
      <c r="O617" s="156">
        <f t="shared" si="82"/>
        <v>0</v>
      </c>
      <c r="P617" s="156">
        <f t="shared" si="83"/>
        <v>0</v>
      </c>
      <c r="Q617" s="156">
        <f t="shared" si="84"/>
        <v>0</v>
      </c>
      <c r="R617" s="157" t="str">
        <f t="shared" si="86"/>
        <v>n</v>
      </c>
      <c r="S617" s="157">
        <f t="shared" si="85"/>
        <v>17.98</v>
      </c>
      <c r="T617" s="157">
        <f t="shared" si="79"/>
        <v>0</v>
      </c>
      <c r="U617" s="157">
        <f>IF(M617&lt;&gt;0,IF(M617=SVS,0,IF(M617=SVSg,0,IF(M617=Stundenverrechnungssatz!G5586,0,IF(M617=Stundenverrechnungssatz!I5586,0,IF(M617=Stundenverrechnungssatz!K5586,0,IF(M617=Stundenverrechnungssatz!M5586,0,1)))))))</f>
        <v>0</v>
      </c>
      <c r="V617" s="20"/>
    </row>
    <row r="618" spans="1:22" s="38" customFormat="1" ht="15" customHeight="1" x14ac:dyDescent="0.2">
      <c r="A618" s="160">
        <v>614</v>
      </c>
      <c r="B618" s="161" t="s">
        <v>895</v>
      </c>
      <c r="C618" s="161" t="s">
        <v>355</v>
      </c>
      <c r="D618" s="161" t="s">
        <v>285</v>
      </c>
      <c r="E618" s="161" t="s">
        <v>1062</v>
      </c>
      <c r="F618" s="161" t="s">
        <v>1063</v>
      </c>
      <c r="G618" s="161" t="s">
        <v>333</v>
      </c>
      <c r="H618" s="162">
        <v>8.43</v>
      </c>
      <c r="I618" s="163"/>
      <c r="J618" s="158" t="s">
        <v>119</v>
      </c>
      <c r="K618" s="159"/>
      <c r="L618" s="153">
        <v>0</v>
      </c>
      <c r="M618" s="154">
        <f t="shared" si="80"/>
        <v>17.98</v>
      </c>
      <c r="N618" s="155">
        <f t="shared" si="81"/>
        <v>1.0000000000000001E-5</v>
      </c>
      <c r="O618" s="156">
        <f t="shared" si="82"/>
        <v>0</v>
      </c>
      <c r="P618" s="156">
        <f t="shared" si="83"/>
        <v>0</v>
      </c>
      <c r="Q618" s="156">
        <f t="shared" si="84"/>
        <v>0</v>
      </c>
      <c r="R618" s="157" t="str">
        <f t="shared" si="86"/>
        <v>n</v>
      </c>
      <c r="S618" s="157">
        <f t="shared" si="85"/>
        <v>17.98</v>
      </c>
      <c r="T618" s="157">
        <f t="shared" si="79"/>
        <v>0</v>
      </c>
      <c r="U618" s="157">
        <f>IF(M618&lt;&gt;0,IF(M618=SVS,0,IF(M618=SVSg,0,IF(M618=Stundenverrechnungssatz!G5587,0,IF(M618=Stundenverrechnungssatz!I5587,0,IF(M618=Stundenverrechnungssatz!K5587,0,IF(M618=Stundenverrechnungssatz!M5587,0,1)))))))</f>
        <v>0</v>
      </c>
      <c r="V618" s="20"/>
    </row>
    <row r="619" spans="1:22" s="38" customFormat="1" ht="15" customHeight="1" x14ac:dyDescent="0.2">
      <c r="A619" s="160">
        <v>615</v>
      </c>
      <c r="B619" s="161" t="s">
        <v>895</v>
      </c>
      <c r="C619" s="161" t="s">
        <v>355</v>
      </c>
      <c r="D619" s="161" t="s">
        <v>285</v>
      </c>
      <c r="E619" s="161" t="s">
        <v>1064</v>
      </c>
      <c r="F619" s="161" t="s">
        <v>1065</v>
      </c>
      <c r="G619" s="161" t="s">
        <v>333</v>
      </c>
      <c r="H619" s="162">
        <v>6.04</v>
      </c>
      <c r="I619" s="163"/>
      <c r="J619" s="158" t="s">
        <v>34</v>
      </c>
      <c r="K619" s="159"/>
      <c r="L619" s="153">
        <v>191.11</v>
      </c>
      <c r="M619" s="154">
        <f t="shared" si="80"/>
        <v>17.98</v>
      </c>
      <c r="N619" s="155" t="str">
        <f t="shared" si="81"/>
        <v/>
      </c>
      <c r="O619" s="156">
        <f t="shared" si="82"/>
        <v>1154.3044</v>
      </c>
      <c r="P619" s="156" t="e">
        <f t="shared" si="83"/>
        <v>#VALUE!</v>
      </c>
      <c r="Q619" s="156" t="e">
        <f t="shared" si="84"/>
        <v>#VALUE!</v>
      </c>
      <c r="R619" s="157" t="str">
        <f t="shared" si="86"/>
        <v>C</v>
      </c>
      <c r="S619" s="157">
        <f t="shared" si="85"/>
        <v>17.98</v>
      </c>
      <c r="T619" s="157">
        <f t="shared" si="79"/>
        <v>0</v>
      </c>
      <c r="U619" s="157">
        <f>IF(M619&lt;&gt;0,IF(M619=SVS,0,IF(M619=SVSg,0,IF(M619=Stundenverrechnungssatz!G5588,0,IF(M619=Stundenverrechnungssatz!I5588,0,IF(M619=Stundenverrechnungssatz!K5588,0,IF(M619=Stundenverrechnungssatz!M5588,0,1)))))))</f>
        <v>0</v>
      </c>
      <c r="V619" s="20"/>
    </row>
    <row r="620" spans="1:22" s="38" customFormat="1" ht="15" customHeight="1" x14ac:dyDescent="0.2">
      <c r="A620" s="160">
        <v>616</v>
      </c>
      <c r="B620" s="161" t="s">
        <v>895</v>
      </c>
      <c r="C620" s="161" t="s">
        <v>355</v>
      </c>
      <c r="D620" s="161" t="s">
        <v>285</v>
      </c>
      <c r="E620" s="161" t="s">
        <v>1066</v>
      </c>
      <c r="F620" s="161" t="s">
        <v>590</v>
      </c>
      <c r="G620" s="161" t="s">
        <v>333</v>
      </c>
      <c r="H620" s="162">
        <v>15.03</v>
      </c>
      <c r="I620" s="163"/>
      <c r="J620" s="158" t="s">
        <v>34</v>
      </c>
      <c r="K620" s="159"/>
      <c r="L620" s="153">
        <v>191.11</v>
      </c>
      <c r="M620" s="154">
        <f t="shared" si="80"/>
        <v>17.98</v>
      </c>
      <c r="N620" s="155" t="str">
        <f t="shared" si="81"/>
        <v/>
      </c>
      <c r="O620" s="156">
        <f t="shared" si="82"/>
        <v>2872.3833</v>
      </c>
      <c r="P620" s="156" t="e">
        <f t="shared" si="83"/>
        <v>#VALUE!</v>
      </c>
      <c r="Q620" s="156" t="e">
        <f t="shared" si="84"/>
        <v>#VALUE!</v>
      </c>
      <c r="R620" s="157" t="str">
        <f t="shared" si="86"/>
        <v>C</v>
      </c>
      <c r="S620" s="157">
        <f t="shared" si="85"/>
        <v>17.98</v>
      </c>
      <c r="T620" s="157">
        <f t="shared" si="79"/>
        <v>0</v>
      </c>
      <c r="U620" s="157">
        <f>IF(M620&lt;&gt;0,IF(M620=SVS,0,IF(M620=SVSg,0,IF(M620=Stundenverrechnungssatz!G5589,0,IF(M620=Stundenverrechnungssatz!I5589,0,IF(M620=Stundenverrechnungssatz!K5589,0,IF(M620=Stundenverrechnungssatz!M5589,0,1)))))))</f>
        <v>0</v>
      </c>
      <c r="V620" s="20"/>
    </row>
    <row r="621" spans="1:22" s="38" customFormat="1" ht="15" customHeight="1" x14ac:dyDescent="0.2">
      <c r="A621" s="160">
        <v>617</v>
      </c>
      <c r="B621" s="161" t="s">
        <v>895</v>
      </c>
      <c r="C621" s="161" t="s">
        <v>355</v>
      </c>
      <c r="D621" s="161" t="s">
        <v>285</v>
      </c>
      <c r="E621" s="161" t="s">
        <v>1067</v>
      </c>
      <c r="F621" s="161" t="s">
        <v>1068</v>
      </c>
      <c r="G621" s="161" t="s">
        <v>333</v>
      </c>
      <c r="H621" s="162">
        <v>6.15</v>
      </c>
      <c r="I621" s="163"/>
      <c r="J621" s="158" t="s">
        <v>34</v>
      </c>
      <c r="K621" s="159"/>
      <c r="L621" s="153">
        <v>191.11</v>
      </c>
      <c r="M621" s="154">
        <f t="shared" si="80"/>
        <v>17.98</v>
      </c>
      <c r="N621" s="155" t="str">
        <f t="shared" si="81"/>
        <v/>
      </c>
      <c r="O621" s="156">
        <f t="shared" si="82"/>
        <v>1175.3265000000001</v>
      </c>
      <c r="P621" s="156" t="e">
        <f t="shared" si="83"/>
        <v>#VALUE!</v>
      </c>
      <c r="Q621" s="156" t="e">
        <f t="shared" si="84"/>
        <v>#VALUE!</v>
      </c>
      <c r="R621" s="157" t="str">
        <f t="shared" si="86"/>
        <v>C</v>
      </c>
      <c r="S621" s="157">
        <f t="shared" si="85"/>
        <v>17.98</v>
      </c>
      <c r="T621" s="157">
        <f t="shared" si="79"/>
        <v>0</v>
      </c>
      <c r="U621" s="157">
        <f>IF(M621&lt;&gt;0,IF(M621=SVS,0,IF(M621=SVSg,0,IF(M621=Stundenverrechnungssatz!G5590,0,IF(M621=Stundenverrechnungssatz!I5590,0,IF(M621=Stundenverrechnungssatz!K5590,0,IF(M621=Stundenverrechnungssatz!M5590,0,1)))))))</f>
        <v>0</v>
      </c>
      <c r="V621" s="20"/>
    </row>
    <row r="622" spans="1:22" s="38" customFormat="1" ht="15" customHeight="1" x14ac:dyDescent="0.2">
      <c r="A622" s="160">
        <v>618</v>
      </c>
      <c r="B622" s="161" t="s">
        <v>895</v>
      </c>
      <c r="C622" s="161" t="s">
        <v>355</v>
      </c>
      <c r="D622" s="161" t="s">
        <v>285</v>
      </c>
      <c r="E622" s="161" t="s">
        <v>1069</v>
      </c>
      <c r="F622" s="161" t="s">
        <v>589</v>
      </c>
      <c r="G622" s="161" t="s">
        <v>333</v>
      </c>
      <c r="H622" s="162">
        <v>12.16</v>
      </c>
      <c r="I622" s="163"/>
      <c r="J622" s="158" t="s">
        <v>34</v>
      </c>
      <c r="K622" s="159"/>
      <c r="L622" s="153">
        <v>191.11</v>
      </c>
      <c r="M622" s="154">
        <f t="shared" si="80"/>
        <v>17.98</v>
      </c>
      <c r="N622" s="155" t="str">
        <f t="shared" si="81"/>
        <v/>
      </c>
      <c r="O622" s="156">
        <f t="shared" si="82"/>
        <v>2323.8976000000002</v>
      </c>
      <c r="P622" s="156" t="e">
        <f t="shared" si="83"/>
        <v>#VALUE!</v>
      </c>
      <c r="Q622" s="156" t="e">
        <f t="shared" si="84"/>
        <v>#VALUE!</v>
      </c>
      <c r="R622" s="157" t="str">
        <f t="shared" si="86"/>
        <v>C</v>
      </c>
      <c r="S622" s="157">
        <f t="shared" si="85"/>
        <v>17.98</v>
      </c>
      <c r="T622" s="157">
        <f t="shared" si="79"/>
        <v>0</v>
      </c>
      <c r="U622" s="157">
        <f>IF(M622&lt;&gt;0,IF(M622=SVS,0,IF(M622=SVSg,0,IF(M622=Stundenverrechnungssatz!G5591,0,IF(M622=Stundenverrechnungssatz!I5591,0,IF(M622=Stundenverrechnungssatz!K5591,0,IF(M622=Stundenverrechnungssatz!M5591,0,1)))))))</f>
        <v>0</v>
      </c>
      <c r="V622" s="20"/>
    </row>
    <row r="623" spans="1:22" s="38" customFormat="1" ht="15" customHeight="1" x14ac:dyDescent="0.2">
      <c r="A623" s="160">
        <v>619</v>
      </c>
      <c r="B623" s="161" t="s">
        <v>895</v>
      </c>
      <c r="C623" s="161" t="s">
        <v>355</v>
      </c>
      <c r="D623" s="161" t="s">
        <v>285</v>
      </c>
      <c r="E623" s="161" t="s">
        <v>1070</v>
      </c>
      <c r="F623" s="161" t="s">
        <v>1009</v>
      </c>
      <c r="G623" s="161" t="s">
        <v>333</v>
      </c>
      <c r="H623" s="162">
        <v>4.16</v>
      </c>
      <c r="I623" s="163"/>
      <c r="J623" s="158" t="s">
        <v>34</v>
      </c>
      <c r="K623" s="159"/>
      <c r="L623" s="153">
        <v>191.11</v>
      </c>
      <c r="M623" s="154">
        <f t="shared" si="80"/>
        <v>17.98</v>
      </c>
      <c r="N623" s="155" t="str">
        <f t="shared" si="81"/>
        <v/>
      </c>
      <c r="O623" s="156">
        <f t="shared" si="82"/>
        <v>795.01760000000013</v>
      </c>
      <c r="P623" s="156" t="e">
        <f t="shared" si="83"/>
        <v>#VALUE!</v>
      </c>
      <c r="Q623" s="156" t="e">
        <f t="shared" si="84"/>
        <v>#VALUE!</v>
      </c>
      <c r="R623" s="157" t="str">
        <f t="shared" si="86"/>
        <v>C</v>
      </c>
      <c r="S623" s="157">
        <f t="shared" si="85"/>
        <v>17.98</v>
      </c>
      <c r="T623" s="157">
        <f t="shared" si="79"/>
        <v>0</v>
      </c>
      <c r="U623" s="157">
        <f>IF(M623&lt;&gt;0,IF(M623=SVS,0,IF(M623=SVSg,0,IF(M623=Stundenverrechnungssatz!G5592,0,IF(M623=Stundenverrechnungssatz!I5592,0,IF(M623=Stundenverrechnungssatz!K5592,0,IF(M623=Stundenverrechnungssatz!M5592,0,1)))))))</f>
        <v>0</v>
      </c>
      <c r="V623" s="20"/>
    </row>
    <row r="624" spans="1:22" s="38" customFormat="1" ht="15" customHeight="1" x14ac:dyDescent="0.2">
      <c r="A624" s="160">
        <v>620</v>
      </c>
      <c r="B624" s="161" t="s">
        <v>895</v>
      </c>
      <c r="C624" s="161" t="s">
        <v>355</v>
      </c>
      <c r="D624" s="161" t="s">
        <v>285</v>
      </c>
      <c r="E624" s="161" t="s">
        <v>1071</v>
      </c>
      <c r="F624" s="161" t="s">
        <v>440</v>
      </c>
      <c r="G624" s="161" t="s">
        <v>333</v>
      </c>
      <c r="H624" s="162">
        <v>5.58</v>
      </c>
      <c r="I624" s="163"/>
      <c r="J624" s="158" t="s">
        <v>34</v>
      </c>
      <c r="K624" s="159"/>
      <c r="L624" s="153">
        <v>191.11</v>
      </c>
      <c r="M624" s="154">
        <f t="shared" si="80"/>
        <v>17.98</v>
      </c>
      <c r="N624" s="155" t="str">
        <f t="shared" si="81"/>
        <v/>
      </c>
      <c r="O624" s="156">
        <f t="shared" si="82"/>
        <v>1066.3938000000001</v>
      </c>
      <c r="P624" s="156" t="e">
        <f t="shared" si="83"/>
        <v>#VALUE!</v>
      </c>
      <c r="Q624" s="156" t="e">
        <f t="shared" si="84"/>
        <v>#VALUE!</v>
      </c>
      <c r="R624" s="157" t="str">
        <f t="shared" si="86"/>
        <v>C</v>
      </c>
      <c r="S624" s="157">
        <f t="shared" si="85"/>
        <v>17.98</v>
      </c>
      <c r="T624" s="157">
        <f t="shared" si="79"/>
        <v>0</v>
      </c>
      <c r="U624" s="157">
        <f>IF(M624&lt;&gt;0,IF(M624=SVS,0,IF(M624=SVSg,0,IF(M624=Stundenverrechnungssatz!G5593,0,IF(M624=Stundenverrechnungssatz!I5593,0,IF(M624=Stundenverrechnungssatz!K5593,0,IF(M624=Stundenverrechnungssatz!M5593,0,1)))))))</f>
        <v>0</v>
      </c>
      <c r="V624" s="20"/>
    </row>
    <row r="625" spans="1:22" s="38" customFormat="1" ht="15" customHeight="1" x14ac:dyDescent="0.2">
      <c r="A625" s="160">
        <v>621</v>
      </c>
      <c r="B625" s="161" t="s">
        <v>895</v>
      </c>
      <c r="C625" s="161" t="s">
        <v>355</v>
      </c>
      <c r="D625" s="161" t="s">
        <v>285</v>
      </c>
      <c r="E625" s="161" t="s">
        <v>1072</v>
      </c>
      <c r="F625" s="161" t="s">
        <v>264</v>
      </c>
      <c r="G625" s="161" t="s">
        <v>333</v>
      </c>
      <c r="H625" s="162">
        <v>13.54</v>
      </c>
      <c r="I625" s="163"/>
      <c r="J625" s="158" t="s">
        <v>64</v>
      </c>
      <c r="K625" s="159"/>
      <c r="L625" s="153">
        <v>9</v>
      </c>
      <c r="M625" s="154">
        <f t="shared" si="80"/>
        <v>17.98</v>
      </c>
      <c r="N625" s="155" t="str">
        <f t="shared" si="81"/>
        <v/>
      </c>
      <c r="O625" s="156">
        <f t="shared" si="82"/>
        <v>121.85999999999999</v>
      </c>
      <c r="P625" s="156" t="e">
        <f t="shared" si="83"/>
        <v>#VALUE!</v>
      </c>
      <c r="Q625" s="156" t="e">
        <f t="shared" si="84"/>
        <v>#VALUE!</v>
      </c>
      <c r="R625" s="157" t="str">
        <f t="shared" si="86"/>
        <v>T</v>
      </c>
      <c r="S625" s="157">
        <f t="shared" si="85"/>
        <v>17.98</v>
      </c>
      <c r="T625" s="157">
        <f t="shared" si="79"/>
        <v>0</v>
      </c>
      <c r="U625" s="157">
        <f>IF(M625&lt;&gt;0,IF(M625=SVS,0,IF(M625=SVSg,0,IF(M625=Stundenverrechnungssatz!G5594,0,IF(M625=Stundenverrechnungssatz!I5594,0,IF(M625=Stundenverrechnungssatz!K5594,0,IF(M625=Stundenverrechnungssatz!M5594,0,1)))))))</f>
        <v>0</v>
      </c>
      <c r="V625" s="20"/>
    </row>
    <row r="626" spans="1:22" s="38" customFormat="1" ht="15" customHeight="1" x14ac:dyDescent="0.2">
      <c r="A626" s="160">
        <v>622</v>
      </c>
      <c r="B626" s="161" t="s">
        <v>895</v>
      </c>
      <c r="C626" s="161" t="s">
        <v>355</v>
      </c>
      <c r="D626" s="161" t="s">
        <v>285</v>
      </c>
      <c r="E626" s="161" t="s">
        <v>1073</v>
      </c>
      <c r="F626" s="161" t="s">
        <v>353</v>
      </c>
      <c r="G626" s="161" t="s">
        <v>333</v>
      </c>
      <c r="H626" s="162">
        <v>67.56</v>
      </c>
      <c r="I626" s="163"/>
      <c r="J626" s="158" t="s">
        <v>119</v>
      </c>
      <c r="K626" s="159"/>
      <c r="L626" s="153">
        <v>0</v>
      </c>
      <c r="M626" s="154">
        <f t="shared" si="80"/>
        <v>17.98</v>
      </c>
      <c r="N626" s="155">
        <f t="shared" si="81"/>
        <v>1.0000000000000001E-5</v>
      </c>
      <c r="O626" s="156">
        <f t="shared" si="82"/>
        <v>0</v>
      </c>
      <c r="P626" s="156">
        <f t="shared" si="83"/>
        <v>0</v>
      </c>
      <c r="Q626" s="156">
        <f t="shared" si="84"/>
        <v>0</v>
      </c>
      <c r="R626" s="157" t="str">
        <f t="shared" si="86"/>
        <v>n</v>
      </c>
      <c r="S626" s="157">
        <f t="shared" si="85"/>
        <v>17.98</v>
      </c>
      <c r="T626" s="157">
        <f t="shared" si="79"/>
        <v>0</v>
      </c>
      <c r="U626" s="157">
        <f>IF(M626&lt;&gt;0,IF(M626=SVS,0,IF(M626=SVSg,0,IF(M626=Stundenverrechnungssatz!G5595,0,IF(M626=Stundenverrechnungssatz!I5595,0,IF(M626=Stundenverrechnungssatz!K5595,0,IF(M626=Stundenverrechnungssatz!M5595,0,1)))))))</f>
        <v>0</v>
      </c>
      <c r="V626" s="20"/>
    </row>
    <row r="627" spans="1:22" s="38" customFormat="1" ht="15" customHeight="1" x14ac:dyDescent="0.2">
      <c r="A627" s="160">
        <v>623</v>
      </c>
      <c r="B627" s="161" t="s">
        <v>895</v>
      </c>
      <c r="C627" s="161" t="s">
        <v>355</v>
      </c>
      <c r="D627" s="161" t="s">
        <v>285</v>
      </c>
      <c r="E627" s="161" t="s">
        <v>1074</v>
      </c>
      <c r="F627" s="161" t="s">
        <v>1075</v>
      </c>
      <c r="G627" s="161" t="s">
        <v>333</v>
      </c>
      <c r="H627" s="162">
        <v>25.27</v>
      </c>
      <c r="I627" s="163"/>
      <c r="J627" s="158" t="s">
        <v>119</v>
      </c>
      <c r="K627" s="159"/>
      <c r="L627" s="153">
        <v>0</v>
      </c>
      <c r="M627" s="154">
        <f t="shared" si="80"/>
        <v>17.98</v>
      </c>
      <c r="N627" s="155">
        <f t="shared" si="81"/>
        <v>1.0000000000000001E-5</v>
      </c>
      <c r="O627" s="156">
        <f t="shared" si="82"/>
        <v>0</v>
      </c>
      <c r="P627" s="156">
        <f t="shared" si="83"/>
        <v>0</v>
      </c>
      <c r="Q627" s="156">
        <f t="shared" si="84"/>
        <v>0</v>
      </c>
      <c r="R627" s="157" t="str">
        <f t="shared" si="86"/>
        <v>n</v>
      </c>
      <c r="S627" s="157">
        <f t="shared" si="85"/>
        <v>17.98</v>
      </c>
      <c r="T627" s="157">
        <f t="shared" si="79"/>
        <v>0</v>
      </c>
      <c r="U627" s="157">
        <f>IF(M627&lt;&gt;0,IF(M627=SVS,0,IF(M627=SVSg,0,IF(M627=Stundenverrechnungssatz!G5596,0,IF(M627=Stundenverrechnungssatz!I5596,0,IF(M627=Stundenverrechnungssatz!K5596,0,IF(M627=Stundenverrechnungssatz!M5596,0,1)))))))</f>
        <v>0</v>
      </c>
      <c r="V627" s="20"/>
    </row>
    <row r="628" spans="1:22" s="38" customFormat="1" ht="15" customHeight="1" x14ac:dyDescent="0.2">
      <c r="A628" s="160">
        <v>624</v>
      </c>
      <c r="B628" s="161" t="s">
        <v>895</v>
      </c>
      <c r="C628" s="161" t="s">
        <v>355</v>
      </c>
      <c r="D628" s="161" t="s">
        <v>285</v>
      </c>
      <c r="E628" s="161" t="s">
        <v>1076</v>
      </c>
      <c r="F628" s="161" t="s">
        <v>1077</v>
      </c>
      <c r="G628" s="161" t="s">
        <v>333</v>
      </c>
      <c r="H628" s="162">
        <v>9.1199999999999992</v>
      </c>
      <c r="I628" s="163"/>
      <c r="J628" s="158" t="s">
        <v>119</v>
      </c>
      <c r="K628" s="159"/>
      <c r="L628" s="153">
        <v>0</v>
      </c>
      <c r="M628" s="154">
        <f t="shared" si="80"/>
        <v>17.98</v>
      </c>
      <c r="N628" s="155">
        <f t="shared" si="81"/>
        <v>1.0000000000000001E-5</v>
      </c>
      <c r="O628" s="156">
        <f t="shared" si="82"/>
        <v>0</v>
      </c>
      <c r="P628" s="156">
        <f t="shared" si="83"/>
        <v>0</v>
      </c>
      <c r="Q628" s="156">
        <f t="shared" si="84"/>
        <v>0</v>
      </c>
      <c r="R628" s="157" t="str">
        <f t="shared" si="86"/>
        <v>n</v>
      </c>
      <c r="S628" s="157">
        <f t="shared" si="85"/>
        <v>17.98</v>
      </c>
      <c r="T628" s="157">
        <f t="shared" si="79"/>
        <v>0</v>
      </c>
      <c r="U628" s="157">
        <f>IF(M628&lt;&gt;0,IF(M628=SVS,0,IF(M628=SVSg,0,IF(M628=Stundenverrechnungssatz!G5597,0,IF(M628=Stundenverrechnungssatz!I5597,0,IF(M628=Stundenverrechnungssatz!K5597,0,IF(M628=Stundenverrechnungssatz!M5597,0,1)))))))</f>
        <v>0</v>
      </c>
      <c r="V628" s="20"/>
    </row>
    <row r="629" spans="1:22" s="38" customFormat="1" ht="15" customHeight="1" x14ac:dyDescent="0.2">
      <c r="A629" s="160">
        <v>625</v>
      </c>
      <c r="B629" s="161" t="s">
        <v>895</v>
      </c>
      <c r="C629" s="161" t="s">
        <v>355</v>
      </c>
      <c r="D629" s="161" t="s">
        <v>285</v>
      </c>
      <c r="E629" s="161" t="s">
        <v>1078</v>
      </c>
      <c r="F629" s="161" t="s">
        <v>1079</v>
      </c>
      <c r="G629" s="161" t="s">
        <v>333</v>
      </c>
      <c r="H629" s="162">
        <v>8.07</v>
      </c>
      <c r="I629" s="163"/>
      <c r="J629" s="158" t="s">
        <v>119</v>
      </c>
      <c r="K629" s="159"/>
      <c r="L629" s="153">
        <v>0</v>
      </c>
      <c r="M629" s="154">
        <f t="shared" si="80"/>
        <v>17.98</v>
      </c>
      <c r="N629" s="155">
        <f t="shared" si="81"/>
        <v>1.0000000000000001E-5</v>
      </c>
      <c r="O629" s="156">
        <f t="shared" si="82"/>
        <v>0</v>
      </c>
      <c r="P629" s="156">
        <f t="shared" si="83"/>
        <v>0</v>
      </c>
      <c r="Q629" s="156">
        <f t="shared" si="84"/>
        <v>0</v>
      </c>
      <c r="R629" s="157" t="str">
        <f t="shared" si="86"/>
        <v>n</v>
      </c>
      <c r="S629" s="157">
        <f t="shared" si="85"/>
        <v>17.98</v>
      </c>
      <c r="T629" s="157">
        <f t="shared" si="79"/>
        <v>0</v>
      </c>
      <c r="U629" s="157">
        <f>IF(M629&lt;&gt;0,IF(M629=SVS,0,IF(M629=SVSg,0,IF(M629=Stundenverrechnungssatz!G5598,0,IF(M629=Stundenverrechnungssatz!I5598,0,IF(M629=Stundenverrechnungssatz!K5598,0,IF(M629=Stundenverrechnungssatz!M5598,0,1)))))))</f>
        <v>0</v>
      </c>
      <c r="V629" s="20"/>
    </row>
    <row r="630" spans="1:22" s="38" customFormat="1" ht="15" customHeight="1" x14ac:dyDescent="0.2">
      <c r="A630" s="160">
        <v>626</v>
      </c>
      <c r="B630" s="161" t="s">
        <v>895</v>
      </c>
      <c r="C630" s="161" t="s">
        <v>355</v>
      </c>
      <c r="D630" s="161" t="s">
        <v>285</v>
      </c>
      <c r="E630" s="161" t="s">
        <v>1080</v>
      </c>
      <c r="F630" s="161" t="s">
        <v>1081</v>
      </c>
      <c r="G630" s="161" t="s">
        <v>333</v>
      </c>
      <c r="H630" s="162">
        <v>5.54</v>
      </c>
      <c r="I630" s="163"/>
      <c r="J630" s="158" t="s">
        <v>69</v>
      </c>
      <c r="K630" s="159"/>
      <c r="L630" s="153">
        <v>191.11</v>
      </c>
      <c r="M630" s="154">
        <f t="shared" si="80"/>
        <v>17.98</v>
      </c>
      <c r="N630" s="155" t="str">
        <f t="shared" si="81"/>
        <v/>
      </c>
      <c r="O630" s="156">
        <f t="shared" si="82"/>
        <v>1058.7494000000002</v>
      </c>
      <c r="P630" s="156" t="e">
        <f t="shared" si="83"/>
        <v>#VALUE!</v>
      </c>
      <c r="Q630" s="156" t="e">
        <f t="shared" si="84"/>
        <v>#VALUE!</v>
      </c>
      <c r="R630" s="157" t="str">
        <f t="shared" si="86"/>
        <v>U</v>
      </c>
      <c r="S630" s="157">
        <f t="shared" si="85"/>
        <v>17.98</v>
      </c>
      <c r="T630" s="157">
        <f t="shared" si="79"/>
        <v>0</v>
      </c>
      <c r="U630" s="157">
        <f>IF(M630&lt;&gt;0,IF(M630=SVS,0,IF(M630=SVSg,0,IF(M630=Stundenverrechnungssatz!G5599,0,IF(M630=Stundenverrechnungssatz!I5599,0,IF(M630=Stundenverrechnungssatz!K5599,0,IF(M630=Stundenverrechnungssatz!M5599,0,1)))))))</f>
        <v>0</v>
      </c>
      <c r="V630" s="20"/>
    </row>
    <row r="631" spans="1:22" s="38" customFormat="1" ht="15" customHeight="1" x14ac:dyDescent="0.2">
      <c r="A631" s="160">
        <v>627</v>
      </c>
      <c r="B631" s="161" t="s">
        <v>895</v>
      </c>
      <c r="C631" s="161" t="s">
        <v>355</v>
      </c>
      <c r="D631" s="161" t="s">
        <v>285</v>
      </c>
      <c r="E631" s="161" t="s">
        <v>1082</v>
      </c>
      <c r="F631" s="161" t="s">
        <v>1083</v>
      </c>
      <c r="G631" s="161" t="s">
        <v>333</v>
      </c>
      <c r="H631" s="162">
        <v>3.24</v>
      </c>
      <c r="I631" s="163"/>
      <c r="J631" s="158" t="s">
        <v>34</v>
      </c>
      <c r="K631" s="159"/>
      <c r="L631" s="153">
        <v>191.11</v>
      </c>
      <c r="M631" s="154">
        <f t="shared" si="80"/>
        <v>17.98</v>
      </c>
      <c r="N631" s="155" t="str">
        <f t="shared" si="81"/>
        <v/>
      </c>
      <c r="O631" s="156">
        <f t="shared" si="82"/>
        <v>619.19640000000004</v>
      </c>
      <c r="P631" s="156" t="e">
        <f t="shared" si="83"/>
        <v>#VALUE!</v>
      </c>
      <c r="Q631" s="156" t="e">
        <f t="shared" si="84"/>
        <v>#VALUE!</v>
      </c>
      <c r="R631" s="157" t="str">
        <f t="shared" si="86"/>
        <v>C</v>
      </c>
      <c r="S631" s="157">
        <f t="shared" si="85"/>
        <v>17.98</v>
      </c>
      <c r="T631" s="157">
        <f t="shared" si="79"/>
        <v>0</v>
      </c>
      <c r="U631" s="157">
        <f>IF(M631&lt;&gt;0,IF(M631=SVS,0,IF(M631=SVSg,0,IF(M631=Stundenverrechnungssatz!G5600,0,IF(M631=Stundenverrechnungssatz!I5600,0,IF(M631=Stundenverrechnungssatz!K5600,0,IF(M631=Stundenverrechnungssatz!M5600,0,1)))))))</f>
        <v>0</v>
      </c>
      <c r="V631" s="20"/>
    </row>
    <row r="632" spans="1:22" s="38" customFormat="1" ht="15" customHeight="1" x14ac:dyDescent="0.2">
      <c r="A632" s="160">
        <v>628</v>
      </c>
      <c r="B632" s="161" t="s">
        <v>895</v>
      </c>
      <c r="C632" s="161" t="s">
        <v>355</v>
      </c>
      <c r="D632" s="161" t="s">
        <v>285</v>
      </c>
      <c r="E632" s="161" t="s">
        <v>1084</v>
      </c>
      <c r="F632" s="161" t="s">
        <v>216</v>
      </c>
      <c r="G632" s="161" t="s">
        <v>333</v>
      </c>
      <c r="H632" s="162">
        <v>3.24</v>
      </c>
      <c r="I632" s="163"/>
      <c r="J632" s="158" t="s">
        <v>119</v>
      </c>
      <c r="K632" s="159"/>
      <c r="L632" s="153">
        <v>0</v>
      </c>
      <c r="M632" s="154">
        <f t="shared" si="80"/>
        <v>17.98</v>
      </c>
      <c r="N632" s="155">
        <f t="shared" si="81"/>
        <v>1.0000000000000001E-5</v>
      </c>
      <c r="O632" s="156">
        <f t="shared" si="82"/>
        <v>0</v>
      </c>
      <c r="P632" s="156">
        <f t="shared" si="83"/>
        <v>0</v>
      </c>
      <c r="Q632" s="156">
        <f t="shared" si="84"/>
        <v>0</v>
      </c>
      <c r="R632" s="157" t="str">
        <f t="shared" si="86"/>
        <v>n</v>
      </c>
      <c r="S632" s="157">
        <f t="shared" si="85"/>
        <v>17.98</v>
      </c>
      <c r="T632" s="157">
        <f t="shared" si="79"/>
        <v>0</v>
      </c>
      <c r="U632" s="157">
        <f>IF(M632&lt;&gt;0,IF(M632=SVS,0,IF(M632=SVSg,0,IF(M632=Stundenverrechnungssatz!G5601,0,IF(M632=Stundenverrechnungssatz!I5601,0,IF(M632=Stundenverrechnungssatz!K5601,0,IF(M632=Stundenverrechnungssatz!M5601,0,1)))))))</f>
        <v>0</v>
      </c>
      <c r="V632" s="20"/>
    </row>
    <row r="633" spans="1:22" s="38" customFormat="1" ht="15" customHeight="1" x14ac:dyDescent="0.2">
      <c r="A633" s="160">
        <v>629</v>
      </c>
      <c r="B633" s="161" t="s">
        <v>895</v>
      </c>
      <c r="C633" s="161" t="s">
        <v>355</v>
      </c>
      <c r="D633" s="161" t="s">
        <v>285</v>
      </c>
      <c r="E633" s="161" t="s">
        <v>1085</v>
      </c>
      <c r="F633" s="161" t="s">
        <v>1086</v>
      </c>
      <c r="G633" s="161" t="s">
        <v>333</v>
      </c>
      <c r="H633" s="162">
        <v>3.24</v>
      </c>
      <c r="I633" s="163"/>
      <c r="J633" s="158" t="s">
        <v>34</v>
      </c>
      <c r="K633" s="159"/>
      <c r="L633" s="153">
        <v>191.11</v>
      </c>
      <c r="M633" s="154">
        <f t="shared" si="80"/>
        <v>17.98</v>
      </c>
      <c r="N633" s="155" t="str">
        <f t="shared" si="81"/>
        <v/>
      </c>
      <c r="O633" s="156">
        <f t="shared" si="82"/>
        <v>619.19640000000004</v>
      </c>
      <c r="P633" s="156" t="e">
        <f t="shared" si="83"/>
        <v>#VALUE!</v>
      </c>
      <c r="Q633" s="156" t="e">
        <f t="shared" si="84"/>
        <v>#VALUE!</v>
      </c>
      <c r="R633" s="157" t="str">
        <f t="shared" si="86"/>
        <v>C</v>
      </c>
      <c r="S633" s="157">
        <f t="shared" si="85"/>
        <v>17.98</v>
      </c>
      <c r="T633" s="157">
        <f t="shared" si="79"/>
        <v>0</v>
      </c>
      <c r="U633" s="157">
        <f>IF(M633&lt;&gt;0,IF(M633=SVS,0,IF(M633=SVSg,0,IF(M633=Stundenverrechnungssatz!G5602,0,IF(M633=Stundenverrechnungssatz!I5602,0,IF(M633=Stundenverrechnungssatz!K5602,0,IF(M633=Stundenverrechnungssatz!M5602,0,1)))))))</f>
        <v>0</v>
      </c>
      <c r="V633" s="20"/>
    </row>
    <row r="634" spans="1:22" s="38" customFormat="1" ht="15" customHeight="1" x14ac:dyDescent="0.2">
      <c r="A634" s="160">
        <v>630</v>
      </c>
      <c r="B634" s="161" t="s">
        <v>895</v>
      </c>
      <c r="C634" s="161" t="s">
        <v>355</v>
      </c>
      <c r="D634" s="161" t="s">
        <v>285</v>
      </c>
      <c r="E634" s="161" t="s">
        <v>1087</v>
      </c>
      <c r="F634" s="161" t="s">
        <v>1081</v>
      </c>
      <c r="G634" s="161" t="s">
        <v>333</v>
      </c>
      <c r="H634" s="162">
        <v>5.54</v>
      </c>
      <c r="I634" s="163"/>
      <c r="J634" s="158" t="s">
        <v>69</v>
      </c>
      <c r="K634" s="159"/>
      <c r="L634" s="153">
        <v>191.11</v>
      </c>
      <c r="M634" s="154">
        <f t="shared" si="80"/>
        <v>17.98</v>
      </c>
      <c r="N634" s="155" t="str">
        <f t="shared" si="81"/>
        <v/>
      </c>
      <c r="O634" s="156">
        <f t="shared" si="82"/>
        <v>1058.7494000000002</v>
      </c>
      <c r="P634" s="156" t="e">
        <f t="shared" si="83"/>
        <v>#VALUE!</v>
      </c>
      <c r="Q634" s="156" t="e">
        <f t="shared" si="84"/>
        <v>#VALUE!</v>
      </c>
      <c r="R634" s="157" t="str">
        <f t="shared" si="86"/>
        <v>U</v>
      </c>
      <c r="S634" s="157">
        <f t="shared" si="85"/>
        <v>17.98</v>
      </c>
      <c r="T634" s="157">
        <f t="shared" si="79"/>
        <v>0</v>
      </c>
      <c r="U634" s="157">
        <f>IF(M634&lt;&gt;0,IF(M634=SVS,0,IF(M634=SVSg,0,IF(M634=Stundenverrechnungssatz!G5603,0,IF(M634=Stundenverrechnungssatz!I5603,0,IF(M634=Stundenverrechnungssatz!K5603,0,IF(M634=Stundenverrechnungssatz!M5603,0,1)))))))</f>
        <v>0</v>
      </c>
      <c r="V634" s="20"/>
    </row>
    <row r="635" spans="1:22" s="38" customFormat="1" ht="15" customHeight="1" x14ac:dyDescent="0.2">
      <c r="A635" s="160">
        <v>631</v>
      </c>
      <c r="B635" s="161" t="s">
        <v>895</v>
      </c>
      <c r="C635" s="161" t="s">
        <v>355</v>
      </c>
      <c r="D635" s="161" t="s">
        <v>285</v>
      </c>
      <c r="E635" s="161" t="s">
        <v>1088</v>
      </c>
      <c r="F635" s="161" t="s">
        <v>1089</v>
      </c>
      <c r="G635" s="161" t="s">
        <v>333</v>
      </c>
      <c r="H635" s="162">
        <v>13.84</v>
      </c>
      <c r="I635" s="163"/>
      <c r="J635" s="158" t="s">
        <v>119</v>
      </c>
      <c r="K635" s="159"/>
      <c r="L635" s="153">
        <v>0</v>
      </c>
      <c r="M635" s="154">
        <f t="shared" si="80"/>
        <v>17.98</v>
      </c>
      <c r="N635" s="155">
        <f t="shared" si="81"/>
        <v>1.0000000000000001E-5</v>
      </c>
      <c r="O635" s="156">
        <f t="shared" si="82"/>
        <v>0</v>
      </c>
      <c r="P635" s="156">
        <f t="shared" si="83"/>
        <v>0</v>
      </c>
      <c r="Q635" s="156">
        <f t="shared" si="84"/>
        <v>0</v>
      </c>
      <c r="R635" s="157" t="str">
        <f t="shared" si="86"/>
        <v>n</v>
      </c>
      <c r="S635" s="157">
        <f t="shared" si="85"/>
        <v>17.98</v>
      </c>
      <c r="T635" s="157">
        <f t="shared" si="79"/>
        <v>0</v>
      </c>
      <c r="U635" s="157">
        <f>IF(M635&lt;&gt;0,IF(M635=SVS,0,IF(M635=SVSg,0,IF(M635=Stundenverrechnungssatz!G5604,0,IF(M635=Stundenverrechnungssatz!I5604,0,IF(M635=Stundenverrechnungssatz!K5604,0,IF(M635=Stundenverrechnungssatz!M5604,0,1)))))))</f>
        <v>0</v>
      </c>
      <c r="V635" s="20"/>
    </row>
    <row r="636" spans="1:22" s="38" customFormat="1" ht="15" customHeight="1" x14ac:dyDescent="0.2">
      <c r="A636" s="160">
        <v>632</v>
      </c>
      <c r="B636" s="161" t="s">
        <v>895</v>
      </c>
      <c r="C636" s="161" t="s">
        <v>355</v>
      </c>
      <c r="D636" s="161" t="s">
        <v>285</v>
      </c>
      <c r="E636" s="161" t="s">
        <v>1090</v>
      </c>
      <c r="F636" s="161" t="s">
        <v>1091</v>
      </c>
      <c r="G636" s="161" t="s">
        <v>333</v>
      </c>
      <c r="H636" s="162">
        <v>5.51</v>
      </c>
      <c r="I636" s="163"/>
      <c r="J636" s="158" t="s">
        <v>119</v>
      </c>
      <c r="K636" s="159"/>
      <c r="L636" s="153">
        <v>0</v>
      </c>
      <c r="M636" s="154">
        <f t="shared" si="80"/>
        <v>17.98</v>
      </c>
      <c r="N636" s="155">
        <f t="shared" si="81"/>
        <v>1.0000000000000001E-5</v>
      </c>
      <c r="O636" s="156">
        <f t="shared" si="82"/>
        <v>0</v>
      </c>
      <c r="P636" s="156">
        <f t="shared" si="83"/>
        <v>0</v>
      </c>
      <c r="Q636" s="156">
        <f t="shared" si="84"/>
        <v>0</v>
      </c>
      <c r="R636" s="157" t="str">
        <f t="shared" si="86"/>
        <v>n</v>
      </c>
      <c r="S636" s="157">
        <f t="shared" si="85"/>
        <v>17.98</v>
      </c>
      <c r="T636" s="157">
        <f t="shared" si="79"/>
        <v>0</v>
      </c>
      <c r="U636" s="157">
        <f>IF(M636&lt;&gt;0,IF(M636=SVS,0,IF(M636=SVSg,0,IF(M636=Stundenverrechnungssatz!G5605,0,IF(M636=Stundenverrechnungssatz!I5605,0,IF(M636=Stundenverrechnungssatz!K5605,0,IF(M636=Stundenverrechnungssatz!M5605,0,1)))))))</f>
        <v>0</v>
      </c>
      <c r="V636" s="20"/>
    </row>
    <row r="637" spans="1:22" s="38" customFormat="1" ht="15" customHeight="1" x14ac:dyDescent="0.2">
      <c r="A637" s="160">
        <v>633</v>
      </c>
      <c r="B637" s="161" t="s">
        <v>895</v>
      </c>
      <c r="C637" s="161" t="s">
        <v>558</v>
      </c>
      <c r="D637" s="161" t="s">
        <v>285</v>
      </c>
      <c r="E637" s="161" t="s">
        <v>1092</v>
      </c>
      <c r="F637" s="161" t="s">
        <v>1093</v>
      </c>
      <c r="G637" s="161"/>
      <c r="H637" s="162">
        <v>138.38999999999999</v>
      </c>
      <c r="I637" s="163"/>
      <c r="J637" s="158" t="s">
        <v>119</v>
      </c>
      <c r="K637" s="159"/>
      <c r="L637" s="153">
        <v>0</v>
      </c>
      <c r="M637" s="154">
        <f t="shared" si="80"/>
        <v>17.98</v>
      </c>
      <c r="N637" s="155">
        <f t="shared" si="81"/>
        <v>1.0000000000000001E-5</v>
      </c>
      <c r="O637" s="156">
        <f t="shared" si="82"/>
        <v>0</v>
      </c>
      <c r="P637" s="156">
        <f t="shared" si="83"/>
        <v>0</v>
      </c>
      <c r="Q637" s="156">
        <f t="shared" si="84"/>
        <v>0</v>
      </c>
      <c r="R637" s="157" t="str">
        <f t="shared" si="86"/>
        <v>n</v>
      </c>
      <c r="S637" s="157">
        <f t="shared" si="85"/>
        <v>17.98</v>
      </c>
      <c r="T637" s="157">
        <f t="shared" si="79"/>
        <v>0</v>
      </c>
      <c r="U637" s="157">
        <f>IF(M637&lt;&gt;0,IF(M637=SVS,0,IF(M637=SVSg,0,IF(M637=Stundenverrechnungssatz!G5606,0,IF(M637=Stundenverrechnungssatz!I5606,0,IF(M637=Stundenverrechnungssatz!K5606,0,IF(M637=Stundenverrechnungssatz!M5606,0,1)))))))</f>
        <v>0</v>
      </c>
      <c r="V637" s="20"/>
    </row>
    <row r="638" spans="1:22" s="38" customFormat="1" ht="15" customHeight="1" x14ac:dyDescent="0.2">
      <c r="A638" s="160">
        <v>634</v>
      </c>
      <c r="B638" s="161" t="s">
        <v>895</v>
      </c>
      <c r="C638" s="161" t="s">
        <v>558</v>
      </c>
      <c r="D638" s="161" t="s">
        <v>285</v>
      </c>
      <c r="E638" s="161" t="s">
        <v>1094</v>
      </c>
      <c r="F638" s="161" t="s">
        <v>1095</v>
      </c>
      <c r="G638" s="161"/>
      <c r="H638" s="162">
        <v>9.77</v>
      </c>
      <c r="I638" s="163"/>
      <c r="J638" s="158" t="s">
        <v>119</v>
      </c>
      <c r="K638" s="159"/>
      <c r="L638" s="153">
        <v>0</v>
      </c>
      <c r="M638" s="154">
        <f t="shared" si="80"/>
        <v>17.98</v>
      </c>
      <c r="N638" s="155">
        <f t="shared" si="81"/>
        <v>1.0000000000000001E-5</v>
      </c>
      <c r="O638" s="156">
        <f t="shared" si="82"/>
        <v>0</v>
      </c>
      <c r="P638" s="156">
        <f t="shared" si="83"/>
        <v>0</v>
      </c>
      <c r="Q638" s="156">
        <f t="shared" si="84"/>
        <v>0</v>
      </c>
      <c r="R638" s="157" t="str">
        <f t="shared" si="86"/>
        <v>n</v>
      </c>
      <c r="S638" s="157">
        <f t="shared" si="85"/>
        <v>17.98</v>
      </c>
      <c r="T638" s="157">
        <f t="shared" ref="T638:T701" si="87">IF(I638="x",H638,0)</f>
        <v>0</v>
      </c>
      <c r="U638" s="157">
        <f>IF(M638&lt;&gt;0,IF(M638=SVS,0,IF(M638=SVSg,0,IF(M638=Stundenverrechnungssatz!G5607,0,IF(M638=Stundenverrechnungssatz!I5607,0,IF(M638=Stundenverrechnungssatz!K5607,0,IF(M638=Stundenverrechnungssatz!M5607,0,1)))))))</f>
        <v>0</v>
      </c>
      <c r="V638" s="20"/>
    </row>
    <row r="639" spans="1:22" s="38" customFormat="1" ht="15" customHeight="1" x14ac:dyDescent="0.2">
      <c r="A639" s="160">
        <v>635</v>
      </c>
      <c r="B639" s="161" t="s">
        <v>895</v>
      </c>
      <c r="C639" s="161" t="s">
        <v>558</v>
      </c>
      <c r="D639" s="161" t="s">
        <v>285</v>
      </c>
      <c r="E639" s="161" t="s">
        <v>1096</v>
      </c>
      <c r="F639" s="161" t="s">
        <v>1097</v>
      </c>
      <c r="G639" s="161" t="s">
        <v>380</v>
      </c>
      <c r="H639" s="162">
        <v>7.87</v>
      </c>
      <c r="I639" s="163"/>
      <c r="J639" s="158" t="s">
        <v>119</v>
      </c>
      <c r="K639" s="159"/>
      <c r="L639" s="153">
        <v>0</v>
      </c>
      <c r="M639" s="154">
        <f t="shared" si="80"/>
        <v>17.98</v>
      </c>
      <c r="N639" s="155">
        <f t="shared" si="81"/>
        <v>1.0000000000000001E-5</v>
      </c>
      <c r="O639" s="156">
        <f t="shared" si="82"/>
        <v>0</v>
      </c>
      <c r="P639" s="156">
        <f t="shared" si="83"/>
        <v>0</v>
      </c>
      <c r="Q639" s="156">
        <f t="shared" si="84"/>
        <v>0</v>
      </c>
      <c r="R639" s="157" t="str">
        <f t="shared" si="86"/>
        <v>n</v>
      </c>
      <c r="S639" s="157">
        <f t="shared" si="85"/>
        <v>17.98</v>
      </c>
      <c r="T639" s="157">
        <f t="shared" si="87"/>
        <v>0</v>
      </c>
      <c r="U639" s="157">
        <f>IF(M639&lt;&gt;0,IF(M639=SVS,0,IF(M639=SVSg,0,IF(M639=Stundenverrechnungssatz!G5608,0,IF(M639=Stundenverrechnungssatz!I5608,0,IF(M639=Stundenverrechnungssatz!K5608,0,IF(M639=Stundenverrechnungssatz!M5608,0,1)))))))</f>
        <v>0</v>
      </c>
      <c r="V639" s="20"/>
    </row>
    <row r="640" spans="1:22" s="38" customFormat="1" ht="15" customHeight="1" x14ac:dyDescent="0.2">
      <c r="A640" s="160">
        <v>636</v>
      </c>
      <c r="B640" s="161" t="s">
        <v>895</v>
      </c>
      <c r="C640" s="161" t="s">
        <v>558</v>
      </c>
      <c r="D640" s="161" t="s">
        <v>285</v>
      </c>
      <c r="E640" s="161" t="s">
        <v>1098</v>
      </c>
      <c r="F640" s="161" t="s">
        <v>1099</v>
      </c>
      <c r="G640" s="161" t="s">
        <v>380</v>
      </c>
      <c r="H640" s="162">
        <v>50.82</v>
      </c>
      <c r="I640" s="163"/>
      <c r="J640" s="158" t="s">
        <v>352</v>
      </c>
      <c r="K640" s="159"/>
      <c r="L640" s="153">
        <v>1</v>
      </c>
      <c r="M640" s="154">
        <f t="shared" si="80"/>
        <v>17.98</v>
      </c>
      <c r="N640" s="155" t="str">
        <f t="shared" si="81"/>
        <v/>
      </c>
      <c r="O640" s="156">
        <f t="shared" si="82"/>
        <v>50.82</v>
      </c>
      <c r="P640" s="156" t="e">
        <f t="shared" si="83"/>
        <v>#VALUE!</v>
      </c>
      <c r="Q640" s="156" t="e">
        <f t="shared" si="84"/>
        <v>#VALUE!</v>
      </c>
      <c r="R640" s="157" t="str">
        <f t="shared" si="86"/>
        <v>T</v>
      </c>
      <c r="S640" s="157">
        <f t="shared" si="85"/>
        <v>17.98</v>
      </c>
      <c r="T640" s="157">
        <f t="shared" si="87"/>
        <v>0</v>
      </c>
      <c r="U640" s="157">
        <f>IF(M640&lt;&gt;0,IF(M640=SVS,0,IF(M640=SVSg,0,IF(M640=Stundenverrechnungssatz!G5609,0,IF(M640=Stundenverrechnungssatz!I5609,0,IF(M640=Stundenverrechnungssatz!K5609,0,IF(M640=Stundenverrechnungssatz!M5609,0,1)))))))</f>
        <v>0</v>
      </c>
      <c r="V640" s="20"/>
    </row>
    <row r="641" spans="1:22" s="38" customFormat="1" ht="15" customHeight="1" x14ac:dyDescent="0.2">
      <c r="A641" s="160">
        <v>637</v>
      </c>
      <c r="B641" s="161" t="s">
        <v>895</v>
      </c>
      <c r="C641" s="161" t="s">
        <v>558</v>
      </c>
      <c r="D641" s="161" t="s">
        <v>285</v>
      </c>
      <c r="E641" s="161" t="s">
        <v>1100</v>
      </c>
      <c r="F641" s="161" t="s">
        <v>264</v>
      </c>
      <c r="G641" s="161" t="s">
        <v>380</v>
      </c>
      <c r="H641" s="162">
        <v>18.079999999999998</v>
      </c>
      <c r="I641" s="163"/>
      <c r="J641" s="158" t="s">
        <v>352</v>
      </c>
      <c r="K641" s="159"/>
      <c r="L641" s="153">
        <v>1</v>
      </c>
      <c r="M641" s="154">
        <f t="shared" si="80"/>
        <v>17.98</v>
      </c>
      <c r="N641" s="155" t="str">
        <f t="shared" si="81"/>
        <v/>
      </c>
      <c r="O641" s="156">
        <f t="shared" si="82"/>
        <v>18.079999999999998</v>
      </c>
      <c r="P641" s="156" t="e">
        <f t="shared" si="83"/>
        <v>#VALUE!</v>
      </c>
      <c r="Q641" s="156" t="e">
        <f t="shared" si="84"/>
        <v>#VALUE!</v>
      </c>
      <c r="R641" s="157" t="str">
        <f t="shared" si="86"/>
        <v>T</v>
      </c>
      <c r="S641" s="157">
        <f t="shared" si="85"/>
        <v>17.98</v>
      </c>
      <c r="T641" s="157">
        <f t="shared" si="87"/>
        <v>0</v>
      </c>
      <c r="U641" s="157">
        <f>IF(M641&lt;&gt;0,IF(M641=SVS,0,IF(M641=SVSg,0,IF(M641=Stundenverrechnungssatz!G5610,0,IF(M641=Stundenverrechnungssatz!I5610,0,IF(M641=Stundenverrechnungssatz!K5610,0,IF(M641=Stundenverrechnungssatz!M5610,0,1)))))))</f>
        <v>0</v>
      </c>
      <c r="V641" s="20"/>
    </row>
    <row r="642" spans="1:22" s="38" customFormat="1" ht="15" customHeight="1" x14ac:dyDescent="0.2">
      <c r="A642" s="160">
        <v>638</v>
      </c>
      <c r="B642" s="161" t="s">
        <v>895</v>
      </c>
      <c r="C642" s="161" t="s">
        <v>1101</v>
      </c>
      <c r="D642" s="161" t="s">
        <v>285</v>
      </c>
      <c r="E642" s="161" t="s">
        <v>1102</v>
      </c>
      <c r="F642" s="161" t="s">
        <v>1103</v>
      </c>
      <c r="G642" s="161" t="s">
        <v>333</v>
      </c>
      <c r="H642" s="162">
        <v>461.01</v>
      </c>
      <c r="I642" s="163"/>
      <c r="J642" s="158" t="s">
        <v>36</v>
      </c>
      <c r="K642" s="159"/>
      <c r="L642" s="153">
        <v>191.11</v>
      </c>
      <c r="M642" s="154">
        <f t="shared" si="80"/>
        <v>17.98</v>
      </c>
      <c r="N642" s="155" t="str">
        <f t="shared" si="81"/>
        <v/>
      </c>
      <c r="O642" s="156">
        <f t="shared" si="82"/>
        <v>88103.621100000004</v>
      </c>
      <c r="P642" s="156" t="e">
        <f t="shared" si="83"/>
        <v>#VALUE!</v>
      </c>
      <c r="Q642" s="156" t="e">
        <f t="shared" si="84"/>
        <v>#VALUE!</v>
      </c>
      <c r="R642" s="157" t="str">
        <f t="shared" si="86"/>
        <v>F</v>
      </c>
      <c r="S642" s="157">
        <f t="shared" si="85"/>
        <v>17.98</v>
      </c>
      <c r="T642" s="157">
        <f t="shared" si="87"/>
        <v>0</v>
      </c>
      <c r="U642" s="157">
        <f>IF(M642&lt;&gt;0,IF(M642=SVS,0,IF(M642=SVSg,0,IF(M642=Stundenverrechnungssatz!G5611,0,IF(M642=Stundenverrechnungssatz!I5611,0,IF(M642=Stundenverrechnungssatz!K5611,0,IF(M642=Stundenverrechnungssatz!M5611,0,1)))))))</f>
        <v>0</v>
      </c>
      <c r="V642" s="20"/>
    </row>
    <row r="643" spans="1:22" s="38" customFormat="1" ht="15" customHeight="1" x14ac:dyDescent="0.2">
      <c r="A643" s="160">
        <v>639</v>
      </c>
      <c r="B643" s="161" t="s">
        <v>895</v>
      </c>
      <c r="C643" s="161" t="s">
        <v>1101</v>
      </c>
      <c r="D643" s="161" t="s">
        <v>285</v>
      </c>
      <c r="E643" s="161" t="s">
        <v>1102</v>
      </c>
      <c r="F643" s="161" t="s">
        <v>360</v>
      </c>
      <c r="G643" s="161" t="s">
        <v>333</v>
      </c>
      <c r="H643" s="162">
        <v>24.71</v>
      </c>
      <c r="I643" s="163"/>
      <c r="J643" s="158" t="s">
        <v>37</v>
      </c>
      <c r="K643" s="159"/>
      <c r="L643" s="153">
        <v>191.11</v>
      </c>
      <c r="M643" s="154">
        <f t="shared" si="80"/>
        <v>17.98</v>
      </c>
      <c r="N643" s="155" t="str">
        <f t="shared" si="81"/>
        <v/>
      </c>
      <c r="O643" s="156">
        <f t="shared" si="82"/>
        <v>4722.3281000000006</v>
      </c>
      <c r="P643" s="156" t="e">
        <f t="shared" si="83"/>
        <v>#VALUE!</v>
      </c>
      <c r="Q643" s="156" t="e">
        <f t="shared" si="84"/>
        <v>#VALUE!</v>
      </c>
      <c r="R643" s="157" t="str">
        <f t="shared" si="86"/>
        <v>G</v>
      </c>
      <c r="S643" s="157">
        <f t="shared" si="85"/>
        <v>17.98</v>
      </c>
      <c r="T643" s="157">
        <f t="shared" si="87"/>
        <v>0</v>
      </c>
      <c r="U643" s="157">
        <f>IF(M643&lt;&gt;0,IF(M643=SVS,0,IF(M643=SVSg,0,IF(M643=Stundenverrechnungssatz!G5612,0,IF(M643=Stundenverrechnungssatz!I5612,0,IF(M643=Stundenverrechnungssatz!K5612,0,IF(M643=Stundenverrechnungssatz!M5612,0,1)))))))</f>
        <v>0</v>
      </c>
      <c r="V643" s="20"/>
    </row>
    <row r="644" spans="1:22" s="38" customFormat="1" ht="15" customHeight="1" x14ac:dyDescent="0.2">
      <c r="A644" s="160">
        <v>640</v>
      </c>
      <c r="B644" s="161" t="s">
        <v>895</v>
      </c>
      <c r="C644" s="161" t="s">
        <v>1101</v>
      </c>
      <c r="D644" s="161" t="s">
        <v>285</v>
      </c>
      <c r="E644" s="161" t="s">
        <v>1104</v>
      </c>
      <c r="F644" s="161" t="s">
        <v>303</v>
      </c>
      <c r="G644" s="161" t="s">
        <v>333</v>
      </c>
      <c r="H644" s="162">
        <v>19.7</v>
      </c>
      <c r="I644" s="163"/>
      <c r="J644" s="158" t="s">
        <v>36</v>
      </c>
      <c r="K644" s="159"/>
      <c r="L644" s="153">
        <v>191.11</v>
      </c>
      <c r="M644" s="154">
        <f t="shared" si="80"/>
        <v>17.98</v>
      </c>
      <c r="N644" s="155" t="str">
        <f t="shared" si="81"/>
        <v/>
      </c>
      <c r="O644" s="156">
        <f t="shared" si="82"/>
        <v>3764.8670000000002</v>
      </c>
      <c r="P644" s="156" t="e">
        <f t="shared" si="83"/>
        <v>#VALUE!</v>
      </c>
      <c r="Q644" s="156" t="e">
        <f t="shared" si="84"/>
        <v>#VALUE!</v>
      </c>
      <c r="R644" s="157" t="str">
        <f t="shared" si="86"/>
        <v>F</v>
      </c>
      <c r="S644" s="157">
        <f t="shared" si="85"/>
        <v>17.98</v>
      </c>
      <c r="T644" s="157">
        <f t="shared" si="87"/>
        <v>0</v>
      </c>
      <c r="U644" s="157">
        <f>IF(M644&lt;&gt;0,IF(M644=SVS,0,IF(M644=SVSg,0,IF(M644=Stundenverrechnungssatz!G5613,0,IF(M644=Stundenverrechnungssatz!I5613,0,IF(M644=Stundenverrechnungssatz!K5613,0,IF(M644=Stundenverrechnungssatz!M5613,0,1)))))))</f>
        <v>0</v>
      </c>
      <c r="V644" s="20"/>
    </row>
    <row r="645" spans="1:22" s="38" customFormat="1" ht="15" customHeight="1" x14ac:dyDescent="0.2">
      <c r="A645" s="160">
        <v>641</v>
      </c>
      <c r="B645" s="161" t="s">
        <v>895</v>
      </c>
      <c r="C645" s="161" t="s">
        <v>1101</v>
      </c>
      <c r="D645" s="161" t="s">
        <v>285</v>
      </c>
      <c r="E645" s="161" t="s">
        <v>1105</v>
      </c>
      <c r="F645" s="161" t="s">
        <v>303</v>
      </c>
      <c r="G645" s="161" t="s">
        <v>333</v>
      </c>
      <c r="H645" s="162">
        <v>13.63</v>
      </c>
      <c r="I645" s="163"/>
      <c r="J645" s="158" t="s">
        <v>36</v>
      </c>
      <c r="K645" s="159"/>
      <c r="L645" s="153">
        <v>191.11</v>
      </c>
      <c r="M645" s="154">
        <f t="shared" si="80"/>
        <v>17.98</v>
      </c>
      <c r="N645" s="155" t="str">
        <f t="shared" si="81"/>
        <v/>
      </c>
      <c r="O645" s="156">
        <f t="shared" si="82"/>
        <v>2604.8293000000003</v>
      </c>
      <c r="P645" s="156" t="e">
        <f t="shared" si="83"/>
        <v>#VALUE!</v>
      </c>
      <c r="Q645" s="156" t="e">
        <f t="shared" si="84"/>
        <v>#VALUE!</v>
      </c>
      <c r="R645" s="157" t="str">
        <f t="shared" si="86"/>
        <v>F</v>
      </c>
      <c r="S645" s="157">
        <f t="shared" si="85"/>
        <v>17.98</v>
      </c>
      <c r="T645" s="157">
        <f t="shared" si="87"/>
        <v>0</v>
      </c>
      <c r="U645" s="157">
        <f>IF(M645&lt;&gt;0,IF(M645=SVS,0,IF(M645=SVSg,0,IF(M645=Stundenverrechnungssatz!G5614,0,IF(M645=Stundenverrechnungssatz!I5614,0,IF(M645=Stundenverrechnungssatz!K5614,0,IF(M645=Stundenverrechnungssatz!M5614,0,1)))))))</f>
        <v>0</v>
      </c>
      <c r="V645" s="20"/>
    </row>
    <row r="646" spans="1:22" s="38" customFormat="1" ht="15" customHeight="1" x14ac:dyDescent="0.2">
      <c r="A646" s="160">
        <v>642</v>
      </c>
      <c r="B646" s="161" t="s">
        <v>895</v>
      </c>
      <c r="C646" s="161" t="s">
        <v>1101</v>
      </c>
      <c r="D646" s="161" t="s">
        <v>285</v>
      </c>
      <c r="E646" s="161" t="s">
        <v>1106</v>
      </c>
      <c r="F646" s="161" t="s">
        <v>303</v>
      </c>
      <c r="G646" s="161" t="s">
        <v>333</v>
      </c>
      <c r="H646" s="162">
        <v>22.95</v>
      </c>
      <c r="I646" s="163"/>
      <c r="J646" s="158" t="s">
        <v>36</v>
      </c>
      <c r="K646" s="159"/>
      <c r="L646" s="153">
        <v>191.11</v>
      </c>
      <c r="M646" s="154">
        <f t="shared" ref="M646:M709" si="88">SVS</f>
        <v>17.98</v>
      </c>
      <c r="N646" s="155" t="str">
        <f t="shared" ref="N646:N709" si="89">IF(VLOOKUP(J646,Vorgaben,4,FALSE)=0,"",VLOOKUP(J646,Vorgaben,4,FALSE))</f>
        <v/>
      </c>
      <c r="O646" s="156">
        <f t="shared" ref="O646:O709" si="90">H646*L646</f>
        <v>4385.9745000000003</v>
      </c>
      <c r="P646" s="156" t="e">
        <f t="shared" ref="P646:P709" si="91">O646/N646</f>
        <v>#VALUE!</v>
      </c>
      <c r="Q646" s="156" t="e">
        <f t="shared" ref="Q646:Q709" si="92">P646*M646</f>
        <v>#VALUE!</v>
      </c>
      <c r="R646" s="157" t="str">
        <f t="shared" si="86"/>
        <v>F</v>
      </c>
      <c r="S646" s="157">
        <f t="shared" ref="S646:S709" si="93">IF(M646=SVS,M646,"")</f>
        <v>17.98</v>
      </c>
      <c r="T646" s="157">
        <f t="shared" si="87"/>
        <v>0</v>
      </c>
      <c r="U646" s="157">
        <f>IF(M646&lt;&gt;0,IF(M646=SVS,0,IF(M646=SVSg,0,IF(M646=Stundenverrechnungssatz!G5615,0,IF(M646=Stundenverrechnungssatz!I5615,0,IF(M646=Stundenverrechnungssatz!K5615,0,IF(M646=Stundenverrechnungssatz!M5615,0,1)))))))</f>
        <v>0</v>
      </c>
      <c r="V646" s="20"/>
    </row>
    <row r="647" spans="1:22" s="38" customFormat="1" ht="15" customHeight="1" x14ac:dyDescent="0.2">
      <c r="A647" s="160">
        <v>643</v>
      </c>
      <c r="B647" s="161" t="s">
        <v>895</v>
      </c>
      <c r="C647" s="161" t="s">
        <v>1101</v>
      </c>
      <c r="D647" s="161" t="s">
        <v>285</v>
      </c>
      <c r="E647" s="161" t="s">
        <v>1107</v>
      </c>
      <c r="F647" s="161" t="s">
        <v>301</v>
      </c>
      <c r="G647" s="161" t="s">
        <v>351</v>
      </c>
      <c r="H647" s="162">
        <v>15.32</v>
      </c>
      <c r="I647" s="163"/>
      <c r="J647" s="158" t="s">
        <v>33</v>
      </c>
      <c r="K647" s="159"/>
      <c r="L647" s="153">
        <v>38.08</v>
      </c>
      <c r="M647" s="154">
        <f t="shared" si="88"/>
        <v>17.98</v>
      </c>
      <c r="N647" s="155" t="str">
        <f t="shared" si="89"/>
        <v/>
      </c>
      <c r="O647" s="156">
        <f t="shared" si="90"/>
        <v>583.38559999999995</v>
      </c>
      <c r="P647" s="156" t="e">
        <f t="shared" si="91"/>
        <v>#VALUE!</v>
      </c>
      <c r="Q647" s="156" t="e">
        <f t="shared" si="92"/>
        <v>#VALUE!</v>
      </c>
      <c r="R647" s="157" t="str">
        <f t="shared" si="86"/>
        <v>A</v>
      </c>
      <c r="S647" s="157">
        <f t="shared" si="93"/>
        <v>17.98</v>
      </c>
      <c r="T647" s="157">
        <f t="shared" si="87"/>
        <v>0</v>
      </c>
      <c r="U647" s="157">
        <f>IF(M647&lt;&gt;0,IF(M647=SVS,0,IF(M647=SVSg,0,IF(M647=Stundenverrechnungssatz!G5616,0,IF(M647=Stundenverrechnungssatz!I5616,0,IF(M647=Stundenverrechnungssatz!K5616,0,IF(M647=Stundenverrechnungssatz!M5616,0,1)))))))</f>
        <v>0</v>
      </c>
      <c r="V647" s="20"/>
    </row>
    <row r="648" spans="1:22" s="38" customFormat="1" ht="15" customHeight="1" x14ac:dyDescent="0.2">
      <c r="A648" s="160">
        <v>644</v>
      </c>
      <c r="B648" s="161" t="s">
        <v>895</v>
      </c>
      <c r="C648" s="161" t="s">
        <v>1101</v>
      </c>
      <c r="D648" s="161" t="s">
        <v>285</v>
      </c>
      <c r="E648" s="161" t="s">
        <v>1108</v>
      </c>
      <c r="F648" s="161" t="s">
        <v>1109</v>
      </c>
      <c r="G648" s="161" t="s">
        <v>333</v>
      </c>
      <c r="H648" s="162">
        <v>10.38</v>
      </c>
      <c r="I648" s="163"/>
      <c r="J648" s="158" t="s">
        <v>34</v>
      </c>
      <c r="K648" s="159"/>
      <c r="L648" s="153">
        <v>191.11</v>
      </c>
      <c r="M648" s="154">
        <f t="shared" si="88"/>
        <v>17.98</v>
      </c>
      <c r="N648" s="155" t="str">
        <f t="shared" si="89"/>
        <v/>
      </c>
      <c r="O648" s="156">
        <f t="shared" si="90"/>
        <v>1983.7218000000003</v>
      </c>
      <c r="P648" s="156" t="e">
        <f t="shared" si="91"/>
        <v>#VALUE!</v>
      </c>
      <c r="Q648" s="156" t="e">
        <f t="shared" si="92"/>
        <v>#VALUE!</v>
      </c>
      <c r="R648" s="157" t="str">
        <f t="shared" si="86"/>
        <v>C</v>
      </c>
      <c r="S648" s="157">
        <f t="shared" si="93"/>
        <v>17.98</v>
      </c>
      <c r="T648" s="157">
        <f t="shared" si="87"/>
        <v>0</v>
      </c>
      <c r="U648" s="157">
        <f>IF(M648&lt;&gt;0,IF(M648=SVS,0,IF(M648=SVSg,0,IF(M648=Stundenverrechnungssatz!G5617,0,IF(M648=Stundenverrechnungssatz!I5617,0,IF(M648=Stundenverrechnungssatz!K5617,0,IF(M648=Stundenverrechnungssatz!M5617,0,1)))))))</f>
        <v>0</v>
      </c>
      <c r="V648" s="20"/>
    </row>
    <row r="649" spans="1:22" s="38" customFormat="1" ht="15" customHeight="1" x14ac:dyDescent="0.2">
      <c r="A649" s="160">
        <v>645</v>
      </c>
      <c r="B649" s="161" t="s">
        <v>895</v>
      </c>
      <c r="C649" s="161" t="s">
        <v>1101</v>
      </c>
      <c r="D649" s="161" t="s">
        <v>285</v>
      </c>
      <c r="E649" s="161" t="s">
        <v>1110</v>
      </c>
      <c r="F649" s="161" t="s">
        <v>1111</v>
      </c>
      <c r="G649" s="161" t="s">
        <v>333</v>
      </c>
      <c r="H649" s="162">
        <v>24.2</v>
      </c>
      <c r="I649" s="163"/>
      <c r="J649" s="158" t="s">
        <v>34</v>
      </c>
      <c r="K649" s="159"/>
      <c r="L649" s="153">
        <v>191.11</v>
      </c>
      <c r="M649" s="154">
        <f t="shared" si="88"/>
        <v>17.98</v>
      </c>
      <c r="N649" s="155" t="str">
        <f t="shared" si="89"/>
        <v/>
      </c>
      <c r="O649" s="156">
        <f t="shared" si="90"/>
        <v>4624.8620000000001</v>
      </c>
      <c r="P649" s="156" t="e">
        <f t="shared" si="91"/>
        <v>#VALUE!</v>
      </c>
      <c r="Q649" s="156" t="e">
        <f t="shared" si="92"/>
        <v>#VALUE!</v>
      </c>
      <c r="R649" s="157" t="str">
        <f t="shared" si="86"/>
        <v>C</v>
      </c>
      <c r="S649" s="157">
        <f t="shared" si="93"/>
        <v>17.98</v>
      </c>
      <c r="T649" s="157">
        <f t="shared" si="87"/>
        <v>0</v>
      </c>
      <c r="U649" s="157">
        <f>IF(M649&lt;&gt;0,IF(M649=SVS,0,IF(M649=SVSg,0,IF(M649=Stundenverrechnungssatz!G5618,0,IF(M649=Stundenverrechnungssatz!I5618,0,IF(M649=Stundenverrechnungssatz!K5618,0,IF(M649=Stundenverrechnungssatz!M5618,0,1)))))))</f>
        <v>0</v>
      </c>
      <c r="V649" s="20"/>
    </row>
    <row r="650" spans="1:22" s="38" customFormat="1" ht="15" customHeight="1" x14ac:dyDescent="0.2">
      <c r="A650" s="160">
        <v>646</v>
      </c>
      <c r="B650" s="161" t="s">
        <v>895</v>
      </c>
      <c r="C650" s="161" t="s">
        <v>1101</v>
      </c>
      <c r="D650" s="161" t="s">
        <v>285</v>
      </c>
      <c r="E650" s="161" t="s">
        <v>1112</v>
      </c>
      <c r="F650" s="161" t="s">
        <v>1113</v>
      </c>
      <c r="G650" s="161" t="s">
        <v>333</v>
      </c>
      <c r="H650" s="162">
        <v>9.42</v>
      </c>
      <c r="I650" s="163"/>
      <c r="J650" s="158" t="s">
        <v>34</v>
      </c>
      <c r="K650" s="159"/>
      <c r="L650" s="153">
        <v>191.11</v>
      </c>
      <c r="M650" s="154">
        <f t="shared" si="88"/>
        <v>17.98</v>
      </c>
      <c r="N650" s="155" t="str">
        <f t="shared" si="89"/>
        <v/>
      </c>
      <c r="O650" s="156">
        <f t="shared" si="90"/>
        <v>1800.2562</v>
      </c>
      <c r="P650" s="156" t="e">
        <f t="shared" si="91"/>
        <v>#VALUE!</v>
      </c>
      <c r="Q650" s="156" t="e">
        <f t="shared" si="92"/>
        <v>#VALUE!</v>
      </c>
      <c r="R650" s="157" t="str">
        <f t="shared" si="86"/>
        <v>C</v>
      </c>
      <c r="S650" s="157">
        <f t="shared" si="93"/>
        <v>17.98</v>
      </c>
      <c r="T650" s="157">
        <f t="shared" si="87"/>
        <v>0</v>
      </c>
      <c r="U650" s="157">
        <f>IF(M650&lt;&gt;0,IF(M650=SVS,0,IF(M650=SVSg,0,IF(M650=Stundenverrechnungssatz!G5619,0,IF(M650=Stundenverrechnungssatz!I5619,0,IF(M650=Stundenverrechnungssatz!K5619,0,IF(M650=Stundenverrechnungssatz!M5619,0,1)))))))</f>
        <v>0</v>
      </c>
      <c r="V650" s="20"/>
    </row>
    <row r="651" spans="1:22" s="38" customFormat="1" ht="15" customHeight="1" x14ac:dyDescent="0.2">
      <c r="A651" s="160">
        <v>647</v>
      </c>
      <c r="B651" s="161" t="s">
        <v>895</v>
      </c>
      <c r="C651" s="161" t="s">
        <v>1101</v>
      </c>
      <c r="D651" s="161" t="s">
        <v>285</v>
      </c>
      <c r="E651" s="161" t="s">
        <v>1114</v>
      </c>
      <c r="F651" s="161" t="s">
        <v>1115</v>
      </c>
      <c r="G651" s="161" t="s">
        <v>333</v>
      </c>
      <c r="H651" s="162">
        <v>22.81</v>
      </c>
      <c r="I651" s="163"/>
      <c r="J651" s="158" t="s">
        <v>34</v>
      </c>
      <c r="K651" s="159"/>
      <c r="L651" s="153">
        <v>191.11</v>
      </c>
      <c r="M651" s="154">
        <f t="shared" si="88"/>
        <v>17.98</v>
      </c>
      <c r="N651" s="155" t="str">
        <f t="shared" si="89"/>
        <v/>
      </c>
      <c r="O651" s="156">
        <f t="shared" si="90"/>
        <v>4359.2191000000003</v>
      </c>
      <c r="P651" s="156" t="e">
        <f t="shared" si="91"/>
        <v>#VALUE!</v>
      </c>
      <c r="Q651" s="156" t="e">
        <f t="shared" si="92"/>
        <v>#VALUE!</v>
      </c>
      <c r="R651" s="157" t="str">
        <f t="shared" si="86"/>
        <v>C</v>
      </c>
      <c r="S651" s="157">
        <f t="shared" si="93"/>
        <v>17.98</v>
      </c>
      <c r="T651" s="157">
        <f t="shared" si="87"/>
        <v>0</v>
      </c>
      <c r="U651" s="157">
        <f>IF(M651&lt;&gt;0,IF(M651=SVS,0,IF(M651=SVSg,0,IF(M651=Stundenverrechnungssatz!G5620,0,IF(M651=Stundenverrechnungssatz!I5620,0,IF(M651=Stundenverrechnungssatz!K5620,0,IF(M651=Stundenverrechnungssatz!M5620,0,1)))))))</f>
        <v>0</v>
      </c>
      <c r="V651" s="20"/>
    </row>
    <row r="652" spans="1:22" s="38" customFormat="1" ht="15" customHeight="1" x14ac:dyDescent="0.2">
      <c r="A652" s="160">
        <v>648</v>
      </c>
      <c r="B652" s="161" t="s">
        <v>895</v>
      </c>
      <c r="C652" s="161" t="s">
        <v>1101</v>
      </c>
      <c r="D652" s="161" t="s">
        <v>285</v>
      </c>
      <c r="E652" s="161" t="s">
        <v>1116</v>
      </c>
      <c r="F652" s="161" t="s">
        <v>440</v>
      </c>
      <c r="G652" s="161" t="s">
        <v>333</v>
      </c>
      <c r="H652" s="162">
        <v>9.26</v>
      </c>
      <c r="I652" s="163"/>
      <c r="J652" s="158" t="s">
        <v>34</v>
      </c>
      <c r="K652" s="159"/>
      <c r="L652" s="153">
        <v>191.11</v>
      </c>
      <c r="M652" s="154">
        <f t="shared" si="88"/>
        <v>17.98</v>
      </c>
      <c r="N652" s="155" t="str">
        <f t="shared" si="89"/>
        <v/>
      </c>
      <c r="O652" s="156">
        <f t="shared" si="90"/>
        <v>1769.6786000000002</v>
      </c>
      <c r="P652" s="156" t="e">
        <f t="shared" si="91"/>
        <v>#VALUE!</v>
      </c>
      <c r="Q652" s="156" t="e">
        <f t="shared" si="92"/>
        <v>#VALUE!</v>
      </c>
      <c r="R652" s="157" t="str">
        <f t="shared" si="86"/>
        <v>C</v>
      </c>
      <c r="S652" s="157">
        <f t="shared" si="93"/>
        <v>17.98</v>
      </c>
      <c r="T652" s="157">
        <f t="shared" si="87"/>
        <v>0</v>
      </c>
      <c r="U652" s="157">
        <f>IF(M652&lt;&gt;0,IF(M652=SVS,0,IF(M652=SVSg,0,IF(M652=Stundenverrechnungssatz!G5621,0,IF(M652=Stundenverrechnungssatz!I5621,0,IF(M652=Stundenverrechnungssatz!K5621,0,IF(M652=Stundenverrechnungssatz!M5621,0,1)))))))</f>
        <v>0</v>
      </c>
      <c r="V652" s="20"/>
    </row>
    <row r="653" spans="1:22" s="38" customFormat="1" ht="15" customHeight="1" x14ac:dyDescent="0.2">
      <c r="A653" s="160">
        <v>649</v>
      </c>
      <c r="B653" s="161" t="s">
        <v>895</v>
      </c>
      <c r="C653" s="161" t="s">
        <v>1101</v>
      </c>
      <c r="D653" s="161" t="s">
        <v>285</v>
      </c>
      <c r="E653" s="161" t="s">
        <v>1117</v>
      </c>
      <c r="F653" s="161" t="s">
        <v>1118</v>
      </c>
      <c r="G653" s="161" t="s">
        <v>333</v>
      </c>
      <c r="H653" s="162">
        <v>3.69</v>
      </c>
      <c r="I653" s="163"/>
      <c r="J653" s="158" t="s">
        <v>34</v>
      </c>
      <c r="K653" s="159"/>
      <c r="L653" s="153">
        <v>191.11</v>
      </c>
      <c r="M653" s="154">
        <f t="shared" si="88"/>
        <v>17.98</v>
      </c>
      <c r="N653" s="155" t="str">
        <f t="shared" si="89"/>
        <v/>
      </c>
      <c r="O653" s="156">
        <f t="shared" si="90"/>
        <v>705.19590000000005</v>
      </c>
      <c r="P653" s="156" t="e">
        <f t="shared" si="91"/>
        <v>#VALUE!</v>
      </c>
      <c r="Q653" s="156" t="e">
        <f t="shared" si="92"/>
        <v>#VALUE!</v>
      </c>
      <c r="R653" s="157" t="str">
        <f t="shared" si="86"/>
        <v>C</v>
      </c>
      <c r="S653" s="157">
        <f t="shared" si="93"/>
        <v>17.98</v>
      </c>
      <c r="T653" s="157">
        <f t="shared" si="87"/>
        <v>0</v>
      </c>
      <c r="U653" s="157">
        <f>IF(M653&lt;&gt;0,IF(M653=SVS,0,IF(M653=SVSg,0,IF(M653=Stundenverrechnungssatz!G5622,0,IF(M653=Stundenverrechnungssatz!I5622,0,IF(M653=Stundenverrechnungssatz!K5622,0,IF(M653=Stundenverrechnungssatz!M5622,0,1)))))))</f>
        <v>0</v>
      </c>
      <c r="V653" s="20"/>
    </row>
    <row r="654" spans="1:22" s="38" customFormat="1" ht="15" customHeight="1" x14ac:dyDescent="0.2">
      <c r="A654" s="160">
        <v>650</v>
      </c>
      <c r="B654" s="161" t="s">
        <v>895</v>
      </c>
      <c r="C654" s="161" t="s">
        <v>1101</v>
      </c>
      <c r="D654" s="161" t="s">
        <v>285</v>
      </c>
      <c r="E654" s="161" t="s">
        <v>1119</v>
      </c>
      <c r="F654" s="161" t="s">
        <v>585</v>
      </c>
      <c r="G654" s="161" t="s">
        <v>333</v>
      </c>
      <c r="H654" s="162">
        <v>3.69</v>
      </c>
      <c r="I654" s="163"/>
      <c r="J654" s="158" t="s">
        <v>34</v>
      </c>
      <c r="K654" s="159"/>
      <c r="L654" s="153">
        <v>191.11</v>
      </c>
      <c r="M654" s="154">
        <f t="shared" si="88"/>
        <v>17.98</v>
      </c>
      <c r="N654" s="155" t="str">
        <f t="shared" si="89"/>
        <v/>
      </c>
      <c r="O654" s="156">
        <f t="shared" si="90"/>
        <v>705.19590000000005</v>
      </c>
      <c r="P654" s="156" t="e">
        <f t="shared" si="91"/>
        <v>#VALUE!</v>
      </c>
      <c r="Q654" s="156" t="e">
        <f t="shared" si="92"/>
        <v>#VALUE!</v>
      </c>
      <c r="R654" s="157" t="str">
        <f t="shared" si="86"/>
        <v>C</v>
      </c>
      <c r="S654" s="157">
        <f t="shared" si="93"/>
        <v>17.98</v>
      </c>
      <c r="T654" s="157">
        <f t="shared" si="87"/>
        <v>0</v>
      </c>
      <c r="U654" s="157">
        <f>IF(M654&lt;&gt;0,IF(M654=SVS,0,IF(M654=SVSg,0,IF(M654=Stundenverrechnungssatz!G5623,0,IF(M654=Stundenverrechnungssatz!I5623,0,IF(M654=Stundenverrechnungssatz!K5623,0,IF(M654=Stundenverrechnungssatz!M5623,0,1)))))))</f>
        <v>0</v>
      </c>
      <c r="V654" s="20"/>
    </row>
    <row r="655" spans="1:22" s="38" customFormat="1" ht="15" customHeight="1" x14ac:dyDescent="0.2">
      <c r="A655" s="160">
        <v>651</v>
      </c>
      <c r="B655" s="161" t="s">
        <v>895</v>
      </c>
      <c r="C655" s="161" t="s">
        <v>1101</v>
      </c>
      <c r="D655" s="161" t="s">
        <v>285</v>
      </c>
      <c r="E655" s="161" t="s">
        <v>1120</v>
      </c>
      <c r="F655" s="161" t="s">
        <v>1009</v>
      </c>
      <c r="G655" s="161" t="s">
        <v>333</v>
      </c>
      <c r="H655" s="162">
        <v>4.58</v>
      </c>
      <c r="I655" s="163"/>
      <c r="J655" s="158" t="s">
        <v>34</v>
      </c>
      <c r="K655" s="159"/>
      <c r="L655" s="153">
        <v>191.11</v>
      </c>
      <c r="M655" s="154">
        <f t="shared" si="88"/>
        <v>17.98</v>
      </c>
      <c r="N655" s="155" t="str">
        <f t="shared" si="89"/>
        <v/>
      </c>
      <c r="O655" s="156">
        <f t="shared" si="90"/>
        <v>875.28380000000004</v>
      </c>
      <c r="P655" s="156" t="e">
        <f t="shared" si="91"/>
        <v>#VALUE!</v>
      </c>
      <c r="Q655" s="156" t="e">
        <f t="shared" si="92"/>
        <v>#VALUE!</v>
      </c>
      <c r="R655" s="157" t="str">
        <f t="shared" si="86"/>
        <v>C</v>
      </c>
      <c r="S655" s="157">
        <f t="shared" si="93"/>
        <v>17.98</v>
      </c>
      <c r="T655" s="157">
        <f t="shared" si="87"/>
        <v>0</v>
      </c>
      <c r="U655" s="157">
        <f>IF(M655&lt;&gt;0,IF(M655=SVS,0,IF(M655=SVSg,0,IF(M655=Stundenverrechnungssatz!G5624,0,IF(M655=Stundenverrechnungssatz!I5624,0,IF(M655=Stundenverrechnungssatz!K5624,0,IF(M655=Stundenverrechnungssatz!M5624,0,1)))))))</f>
        <v>0</v>
      </c>
      <c r="V655" s="20"/>
    </row>
    <row r="656" spans="1:22" s="38" customFormat="1" ht="15" customHeight="1" x14ac:dyDescent="0.2">
      <c r="A656" s="160">
        <v>652</v>
      </c>
      <c r="B656" s="161" t="s">
        <v>895</v>
      </c>
      <c r="C656" s="161" t="s">
        <v>1101</v>
      </c>
      <c r="D656" s="161" t="s">
        <v>285</v>
      </c>
      <c r="E656" s="161" t="s">
        <v>1121</v>
      </c>
      <c r="F656" s="161" t="s">
        <v>216</v>
      </c>
      <c r="G656" s="161" t="s">
        <v>333</v>
      </c>
      <c r="H656" s="162">
        <v>13.21</v>
      </c>
      <c r="I656" s="163"/>
      <c r="J656" s="158" t="s">
        <v>119</v>
      </c>
      <c r="K656" s="159"/>
      <c r="L656" s="153">
        <v>0</v>
      </c>
      <c r="M656" s="154">
        <f t="shared" si="88"/>
        <v>17.98</v>
      </c>
      <c r="N656" s="155">
        <f t="shared" si="89"/>
        <v>1.0000000000000001E-5</v>
      </c>
      <c r="O656" s="156">
        <f t="shared" si="90"/>
        <v>0</v>
      </c>
      <c r="P656" s="156">
        <f t="shared" si="91"/>
        <v>0</v>
      </c>
      <c r="Q656" s="156">
        <f t="shared" si="92"/>
        <v>0</v>
      </c>
      <c r="R656" s="157" t="str">
        <f t="shared" ref="R656:R719" si="94">LEFT(J656,1)</f>
        <v>n</v>
      </c>
      <c r="S656" s="157">
        <f t="shared" si="93"/>
        <v>17.98</v>
      </c>
      <c r="T656" s="157">
        <f t="shared" si="87"/>
        <v>0</v>
      </c>
      <c r="U656" s="157">
        <f>IF(M656&lt;&gt;0,IF(M656=SVS,0,IF(M656=SVSg,0,IF(M656=Stundenverrechnungssatz!G5625,0,IF(M656=Stundenverrechnungssatz!I5625,0,IF(M656=Stundenverrechnungssatz!K5625,0,IF(M656=Stundenverrechnungssatz!M5625,0,1)))))))</f>
        <v>0</v>
      </c>
      <c r="V656" s="20"/>
    </row>
    <row r="657" spans="1:22" s="38" customFormat="1" ht="15" customHeight="1" x14ac:dyDescent="0.2">
      <c r="A657" s="160">
        <v>653</v>
      </c>
      <c r="B657" s="161" t="s">
        <v>895</v>
      </c>
      <c r="C657" s="161" t="s">
        <v>1101</v>
      </c>
      <c r="D657" s="161" t="s">
        <v>285</v>
      </c>
      <c r="E657" s="161" t="s">
        <v>1122</v>
      </c>
      <c r="F657" s="161" t="s">
        <v>234</v>
      </c>
      <c r="G657" s="161" t="s">
        <v>351</v>
      </c>
      <c r="H657" s="162">
        <v>3.96</v>
      </c>
      <c r="I657" s="163"/>
      <c r="J657" s="158" t="s">
        <v>52</v>
      </c>
      <c r="K657" s="159"/>
      <c r="L657" s="153">
        <v>191.11</v>
      </c>
      <c r="M657" s="154">
        <f t="shared" si="88"/>
        <v>17.98</v>
      </c>
      <c r="N657" s="155" t="str">
        <f t="shared" si="89"/>
        <v/>
      </c>
      <c r="O657" s="156">
        <f t="shared" si="90"/>
        <v>756.79560000000004</v>
      </c>
      <c r="P657" s="156" t="e">
        <f t="shared" si="91"/>
        <v>#VALUE!</v>
      </c>
      <c r="Q657" s="156" t="e">
        <f t="shared" si="92"/>
        <v>#VALUE!</v>
      </c>
      <c r="R657" s="157" t="str">
        <f t="shared" si="94"/>
        <v>E</v>
      </c>
      <c r="S657" s="157">
        <f t="shared" si="93"/>
        <v>17.98</v>
      </c>
      <c r="T657" s="157">
        <f t="shared" si="87"/>
        <v>0</v>
      </c>
      <c r="U657" s="157">
        <f>IF(M657&lt;&gt;0,IF(M657=SVS,0,IF(M657=SVSg,0,IF(M657=Stundenverrechnungssatz!G5626,0,IF(M657=Stundenverrechnungssatz!I5626,0,IF(M657=Stundenverrechnungssatz!K5626,0,IF(M657=Stundenverrechnungssatz!M5626,0,1)))))))</f>
        <v>0</v>
      </c>
      <c r="V657" s="20"/>
    </row>
    <row r="658" spans="1:22" s="38" customFormat="1" ht="15" customHeight="1" x14ac:dyDescent="0.2">
      <c r="A658" s="160">
        <v>654</v>
      </c>
      <c r="B658" s="161" t="s">
        <v>895</v>
      </c>
      <c r="C658" s="161" t="s">
        <v>1101</v>
      </c>
      <c r="D658" s="161" t="s">
        <v>285</v>
      </c>
      <c r="E658" s="161" t="s">
        <v>1123</v>
      </c>
      <c r="F658" s="161" t="s">
        <v>1124</v>
      </c>
      <c r="G658" s="161" t="s">
        <v>351</v>
      </c>
      <c r="H658" s="162">
        <v>84.96</v>
      </c>
      <c r="I658" s="163"/>
      <c r="J658" s="158" t="s">
        <v>32</v>
      </c>
      <c r="K658" s="159"/>
      <c r="L658" s="153">
        <v>96.05</v>
      </c>
      <c r="M658" s="154">
        <f t="shared" si="88"/>
        <v>17.98</v>
      </c>
      <c r="N658" s="155" t="str">
        <f t="shared" si="89"/>
        <v/>
      </c>
      <c r="O658" s="156">
        <f t="shared" si="90"/>
        <v>8160.4079999999994</v>
      </c>
      <c r="P658" s="156" t="e">
        <f t="shared" si="91"/>
        <v>#VALUE!</v>
      </c>
      <c r="Q658" s="156" t="e">
        <f t="shared" si="92"/>
        <v>#VALUE!</v>
      </c>
      <c r="R658" s="157" t="str">
        <f t="shared" si="94"/>
        <v>B</v>
      </c>
      <c r="S658" s="157">
        <f t="shared" si="93"/>
        <v>17.98</v>
      </c>
      <c r="T658" s="157">
        <f t="shared" si="87"/>
        <v>0</v>
      </c>
      <c r="U658" s="157">
        <f>IF(M658&lt;&gt;0,IF(M658=SVS,0,IF(M658=SVSg,0,IF(M658=Stundenverrechnungssatz!G5627,0,IF(M658=Stundenverrechnungssatz!I5627,0,IF(M658=Stundenverrechnungssatz!K5627,0,IF(M658=Stundenverrechnungssatz!M5627,0,1)))))))</f>
        <v>0</v>
      </c>
      <c r="V658" s="20"/>
    </row>
    <row r="659" spans="1:22" s="38" customFormat="1" ht="15" customHeight="1" x14ac:dyDescent="0.2">
      <c r="A659" s="160">
        <v>655</v>
      </c>
      <c r="B659" s="161" t="s">
        <v>895</v>
      </c>
      <c r="C659" s="161" t="s">
        <v>1101</v>
      </c>
      <c r="D659" s="161" t="s">
        <v>285</v>
      </c>
      <c r="E659" s="161" t="s">
        <v>1125</v>
      </c>
      <c r="F659" s="161" t="s">
        <v>1126</v>
      </c>
      <c r="G659" s="161" t="s">
        <v>351</v>
      </c>
      <c r="H659" s="162">
        <v>25.04</v>
      </c>
      <c r="I659" s="163"/>
      <c r="J659" s="158" t="s">
        <v>32</v>
      </c>
      <c r="K659" s="159"/>
      <c r="L659" s="153">
        <v>96.05</v>
      </c>
      <c r="M659" s="154">
        <f t="shared" si="88"/>
        <v>17.98</v>
      </c>
      <c r="N659" s="155" t="str">
        <f t="shared" si="89"/>
        <v/>
      </c>
      <c r="O659" s="156">
        <f t="shared" si="90"/>
        <v>2405.0919999999996</v>
      </c>
      <c r="P659" s="156" t="e">
        <f t="shared" si="91"/>
        <v>#VALUE!</v>
      </c>
      <c r="Q659" s="156" t="e">
        <f t="shared" si="92"/>
        <v>#VALUE!</v>
      </c>
      <c r="R659" s="157" t="str">
        <f t="shared" si="94"/>
        <v>B</v>
      </c>
      <c r="S659" s="157">
        <f t="shared" si="93"/>
        <v>17.98</v>
      </c>
      <c r="T659" s="157">
        <f t="shared" si="87"/>
        <v>0</v>
      </c>
      <c r="U659" s="157">
        <f>IF(M659&lt;&gt;0,IF(M659=SVS,0,IF(M659=SVSg,0,IF(M659=Stundenverrechnungssatz!G5628,0,IF(M659=Stundenverrechnungssatz!I5628,0,IF(M659=Stundenverrechnungssatz!K5628,0,IF(M659=Stundenverrechnungssatz!M5628,0,1)))))))</f>
        <v>0</v>
      </c>
      <c r="V659" s="20"/>
    </row>
    <row r="660" spans="1:22" s="38" customFormat="1" ht="15" customHeight="1" x14ac:dyDescent="0.2">
      <c r="A660" s="160">
        <v>656</v>
      </c>
      <c r="B660" s="161" t="s">
        <v>895</v>
      </c>
      <c r="C660" s="161" t="s">
        <v>1101</v>
      </c>
      <c r="D660" s="161" t="s">
        <v>285</v>
      </c>
      <c r="E660" s="161" t="s">
        <v>1127</v>
      </c>
      <c r="F660" s="161" t="s">
        <v>1128</v>
      </c>
      <c r="G660" s="161" t="s">
        <v>351</v>
      </c>
      <c r="H660" s="162">
        <v>25.04</v>
      </c>
      <c r="I660" s="163"/>
      <c r="J660" s="158" t="s">
        <v>57</v>
      </c>
      <c r="K660" s="159"/>
      <c r="L660" s="153">
        <v>96.05</v>
      </c>
      <c r="M660" s="154">
        <f t="shared" si="88"/>
        <v>17.98</v>
      </c>
      <c r="N660" s="155" t="str">
        <f t="shared" si="89"/>
        <v/>
      </c>
      <c r="O660" s="156">
        <f t="shared" si="90"/>
        <v>2405.0919999999996</v>
      </c>
      <c r="P660" s="156" t="e">
        <f t="shared" si="91"/>
        <v>#VALUE!</v>
      </c>
      <c r="Q660" s="156" t="e">
        <f t="shared" si="92"/>
        <v>#VALUE!</v>
      </c>
      <c r="R660" s="157" t="str">
        <f t="shared" si="94"/>
        <v>G</v>
      </c>
      <c r="S660" s="157">
        <f t="shared" si="93"/>
        <v>17.98</v>
      </c>
      <c r="T660" s="157">
        <f t="shared" si="87"/>
        <v>0</v>
      </c>
      <c r="U660" s="157">
        <f>IF(M660&lt;&gt;0,IF(M660=SVS,0,IF(M660=SVSg,0,IF(M660=Stundenverrechnungssatz!G5629,0,IF(M660=Stundenverrechnungssatz!I5629,0,IF(M660=Stundenverrechnungssatz!K5629,0,IF(M660=Stundenverrechnungssatz!M5629,0,1)))))))</f>
        <v>0</v>
      </c>
      <c r="V660" s="20"/>
    </row>
    <row r="661" spans="1:22" s="38" customFormat="1" ht="15" customHeight="1" x14ac:dyDescent="0.2">
      <c r="A661" s="160">
        <v>657</v>
      </c>
      <c r="B661" s="161" t="s">
        <v>895</v>
      </c>
      <c r="C661" s="161" t="s">
        <v>1101</v>
      </c>
      <c r="D661" s="161" t="s">
        <v>285</v>
      </c>
      <c r="E661" s="161" t="s">
        <v>1129</v>
      </c>
      <c r="F661" s="161" t="s">
        <v>1124</v>
      </c>
      <c r="G661" s="161" t="s">
        <v>351</v>
      </c>
      <c r="H661" s="162">
        <v>85.71</v>
      </c>
      <c r="I661" s="163"/>
      <c r="J661" s="158" t="s">
        <v>32</v>
      </c>
      <c r="K661" s="159"/>
      <c r="L661" s="153">
        <v>96.05</v>
      </c>
      <c r="M661" s="154">
        <f t="shared" si="88"/>
        <v>17.98</v>
      </c>
      <c r="N661" s="155" t="str">
        <f t="shared" si="89"/>
        <v/>
      </c>
      <c r="O661" s="156">
        <f t="shared" si="90"/>
        <v>8232.4454999999998</v>
      </c>
      <c r="P661" s="156" t="e">
        <f t="shared" si="91"/>
        <v>#VALUE!</v>
      </c>
      <c r="Q661" s="156" t="e">
        <f t="shared" si="92"/>
        <v>#VALUE!</v>
      </c>
      <c r="R661" s="157" t="str">
        <f t="shared" si="94"/>
        <v>B</v>
      </c>
      <c r="S661" s="157">
        <f t="shared" si="93"/>
        <v>17.98</v>
      </c>
      <c r="T661" s="157">
        <f t="shared" si="87"/>
        <v>0</v>
      </c>
      <c r="U661" s="157">
        <f>IF(M661&lt;&gt;0,IF(M661=SVS,0,IF(M661=SVSg,0,IF(M661=Stundenverrechnungssatz!G5630,0,IF(M661=Stundenverrechnungssatz!I5630,0,IF(M661=Stundenverrechnungssatz!K5630,0,IF(M661=Stundenverrechnungssatz!M5630,0,1)))))))</f>
        <v>0</v>
      </c>
      <c r="V661" s="20"/>
    </row>
    <row r="662" spans="1:22" s="38" customFormat="1" ht="15" customHeight="1" x14ac:dyDescent="0.2">
      <c r="A662" s="160">
        <v>658</v>
      </c>
      <c r="B662" s="161" t="s">
        <v>895</v>
      </c>
      <c r="C662" s="161" t="s">
        <v>1101</v>
      </c>
      <c r="D662" s="161" t="s">
        <v>285</v>
      </c>
      <c r="E662" s="161" t="s">
        <v>1130</v>
      </c>
      <c r="F662" s="161" t="s">
        <v>1131</v>
      </c>
      <c r="G662" s="161" t="s">
        <v>351</v>
      </c>
      <c r="H662" s="162">
        <v>85.64</v>
      </c>
      <c r="I662" s="163"/>
      <c r="J662" s="158" t="s">
        <v>32</v>
      </c>
      <c r="K662" s="159"/>
      <c r="L662" s="153">
        <v>96.05</v>
      </c>
      <c r="M662" s="154">
        <f t="shared" si="88"/>
        <v>17.98</v>
      </c>
      <c r="N662" s="155" t="str">
        <f t="shared" si="89"/>
        <v/>
      </c>
      <c r="O662" s="156">
        <f t="shared" si="90"/>
        <v>8225.7219999999998</v>
      </c>
      <c r="P662" s="156" t="e">
        <f t="shared" si="91"/>
        <v>#VALUE!</v>
      </c>
      <c r="Q662" s="156" t="e">
        <f t="shared" si="92"/>
        <v>#VALUE!</v>
      </c>
      <c r="R662" s="157" t="str">
        <f t="shared" si="94"/>
        <v>B</v>
      </c>
      <c r="S662" s="157">
        <f t="shared" si="93"/>
        <v>17.98</v>
      </c>
      <c r="T662" s="157">
        <f t="shared" si="87"/>
        <v>0</v>
      </c>
      <c r="U662" s="157">
        <f>IF(M662&lt;&gt;0,IF(M662=SVS,0,IF(M662=SVSg,0,IF(M662=Stundenverrechnungssatz!G5631,0,IF(M662=Stundenverrechnungssatz!I5631,0,IF(M662=Stundenverrechnungssatz!K5631,0,IF(M662=Stundenverrechnungssatz!M5631,0,1)))))))</f>
        <v>0</v>
      </c>
      <c r="V662" s="20"/>
    </row>
    <row r="663" spans="1:22" s="38" customFormat="1" ht="15" customHeight="1" x14ac:dyDescent="0.2">
      <c r="A663" s="160">
        <v>659</v>
      </c>
      <c r="B663" s="161" t="s">
        <v>895</v>
      </c>
      <c r="C663" s="161" t="s">
        <v>1101</v>
      </c>
      <c r="D663" s="161" t="s">
        <v>285</v>
      </c>
      <c r="E663" s="161" t="s">
        <v>1132</v>
      </c>
      <c r="F663" s="161" t="s">
        <v>913</v>
      </c>
      <c r="G663" s="161" t="s">
        <v>351</v>
      </c>
      <c r="H663" s="162">
        <v>51.34</v>
      </c>
      <c r="I663" s="163"/>
      <c r="J663" s="158" t="s">
        <v>63</v>
      </c>
      <c r="K663" s="159"/>
      <c r="L663" s="153">
        <v>38.08</v>
      </c>
      <c r="M663" s="154">
        <f t="shared" si="88"/>
        <v>17.98</v>
      </c>
      <c r="N663" s="155" t="str">
        <f t="shared" si="89"/>
        <v/>
      </c>
      <c r="O663" s="156">
        <f t="shared" si="90"/>
        <v>1955.0272</v>
      </c>
      <c r="P663" s="156" t="e">
        <f t="shared" si="91"/>
        <v>#VALUE!</v>
      </c>
      <c r="Q663" s="156" t="e">
        <f t="shared" si="92"/>
        <v>#VALUE!</v>
      </c>
      <c r="R663" s="157" t="str">
        <f t="shared" si="94"/>
        <v>T</v>
      </c>
      <c r="S663" s="157">
        <f t="shared" si="93"/>
        <v>17.98</v>
      </c>
      <c r="T663" s="157">
        <f t="shared" si="87"/>
        <v>0</v>
      </c>
      <c r="U663" s="157">
        <f>IF(M663&lt;&gt;0,IF(M663=SVS,0,IF(M663=SVSg,0,IF(M663=Stundenverrechnungssatz!G5632,0,IF(M663=Stundenverrechnungssatz!I5632,0,IF(M663=Stundenverrechnungssatz!K5632,0,IF(M663=Stundenverrechnungssatz!M5632,0,1)))))))</f>
        <v>0</v>
      </c>
      <c r="V663" s="20"/>
    </row>
    <row r="664" spans="1:22" s="38" customFormat="1" ht="15" customHeight="1" x14ac:dyDescent="0.2">
      <c r="A664" s="160">
        <v>660</v>
      </c>
      <c r="B664" s="161" t="s">
        <v>895</v>
      </c>
      <c r="C664" s="161" t="s">
        <v>1101</v>
      </c>
      <c r="D664" s="161" t="s">
        <v>285</v>
      </c>
      <c r="E664" s="161" t="s">
        <v>1133</v>
      </c>
      <c r="F664" s="161" t="s">
        <v>1131</v>
      </c>
      <c r="G664" s="161" t="s">
        <v>351</v>
      </c>
      <c r="H664" s="162">
        <v>85.09</v>
      </c>
      <c r="I664" s="163"/>
      <c r="J664" s="158" t="s">
        <v>32</v>
      </c>
      <c r="K664" s="159"/>
      <c r="L664" s="153">
        <v>96.05</v>
      </c>
      <c r="M664" s="154">
        <f t="shared" si="88"/>
        <v>17.98</v>
      </c>
      <c r="N664" s="155" t="str">
        <f t="shared" si="89"/>
        <v/>
      </c>
      <c r="O664" s="156">
        <f t="shared" si="90"/>
        <v>8172.8945000000003</v>
      </c>
      <c r="P664" s="156" t="e">
        <f t="shared" si="91"/>
        <v>#VALUE!</v>
      </c>
      <c r="Q664" s="156" t="e">
        <f t="shared" si="92"/>
        <v>#VALUE!</v>
      </c>
      <c r="R664" s="157" t="str">
        <f t="shared" si="94"/>
        <v>B</v>
      </c>
      <c r="S664" s="157">
        <f t="shared" si="93"/>
        <v>17.98</v>
      </c>
      <c r="T664" s="157">
        <f t="shared" si="87"/>
        <v>0</v>
      </c>
      <c r="U664" s="157">
        <f>IF(M664&lt;&gt;0,IF(M664=SVS,0,IF(M664=SVSg,0,IF(M664=Stundenverrechnungssatz!G5633,0,IF(M664=Stundenverrechnungssatz!I5633,0,IF(M664=Stundenverrechnungssatz!K5633,0,IF(M664=Stundenverrechnungssatz!M5633,0,1)))))))</f>
        <v>0</v>
      </c>
      <c r="V664" s="20"/>
    </row>
    <row r="665" spans="1:22" s="38" customFormat="1" ht="15" customHeight="1" x14ac:dyDescent="0.2">
      <c r="A665" s="160">
        <v>661</v>
      </c>
      <c r="B665" s="161" t="s">
        <v>895</v>
      </c>
      <c r="C665" s="161" t="s">
        <v>1101</v>
      </c>
      <c r="D665" s="161" t="s">
        <v>285</v>
      </c>
      <c r="E665" s="161" t="s">
        <v>1134</v>
      </c>
      <c r="F665" s="161" t="s">
        <v>913</v>
      </c>
      <c r="G665" s="161" t="s">
        <v>351</v>
      </c>
      <c r="H665" s="162">
        <v>25.04</v>
      </c>
      <c r="I665" s="163"/>
      <c r="J665" s="158" t="s">
        <v>63</v>
      </c>
      <c r="K665" s="159"/>
      <c r="L665" s="153">
        <v>38.08</v>
      </c>
      <c r="M665" s="154">
        <f t="shared" si="88"/>
        <v>17.98</v>
      </c>
      <c r="N665" s="155" t="str">
        <f t="shared" si="89"/>
        <v/>
      </c>
      <c r="O665" s="156">
        <f t="shared" si="90"/>
        <v>953.52319999999997</v>
      </c>
      <c r="P665" s="156" t="e">
        <f t="shared" si="91"/>
        <v>#VALUE!</v>
      </c>
      <c r="Q665" s="156" t="e">
        <f t="shared" si="92"/>
        <v>#VALUE!</v>
      </c>
      <c r="R665" s="157" t="str">
        <f t="shared" si="94"/>
        <v>T</v>
      </c>
      <c r="S665" s="157">
        <f t="shared" si="93"/>
        <v>17.98</v>
      </c>
      <c r="T665" s="157">
        <f t="shared" si="87"/>
        <v>0</v>
      </c>
      <c r="U665" s="157">
        <f>IF(M665&lt;&gt;0,IF(M665=SVS,0,IF(M665=SVSg,0,IF(M665=Stundenverrechnungssatz!G5634,0,IF(M665=Stundenverrechnungssatz!I5634,0,IF(M665=Stundenverrechnungssatz!K5634,0,IF(M665=Stundenverrechnungssatz!M5634,0,1)))))))</f>
        <v>0</v>
      </c>
      <c r="V665" s="20"/>
    </row>
    <row r="666" spans="1:22" s="38" customFormat="1" ht="15" customHeight="1" x14ac:dyDescent="0.2">
      <c r="A666" s="160">
        <v>662</v>
      </c>
      <c r="B666" s="161" t="s">
        <v>895</v>
      </c>
      <c r="C666" s="161" t="s">
        <v>1101</v>
      </c>
      <c r="D666" s="161" t="s">
        <v>285</v>
      </c>
      <c r="E666" s="161" t="s">
        <v>1135</v>
      </c>
      <c r="F666" s="161" t="s">
        <v>1131</v>
      </c>
      <c r="G666" s="161" t="s">
        <v>351</v>
      </c>
      <c r="H666" s="162">
        <v>84.92</v>
      </c>
      <c r="I666" s="163"/>
      <c r="J666" s="158" t="s">
        <v>32</v>
      </c>
      <c r="K666" s="159"/>
      <c r="L666" s="153">
        <v>96.05</v>
      </c>
      <c r="M666" s="154">
        <f t="shared" si="88"/>
        <v>17.98</v>
      </c>
      <c r="N666" s="155" t="str">
        <f t="shared" si="89"/>
        <v/>
      </c>
      <c r="O666" s="156">
        <f t="shared" si="90"/>
        <v>8156.5659999999998</v>
      </c>
      <c r="P666" s="156" t="e">
        <f t="shared" si="91"/>
        <v>#VALUE!</v>
      </c>
      <c r="Q666" s="156" t="e">
        <f t="shared" si="92"/>
        <v>#VALUE!</v>
      </c>
      <c r="R666" s="157" t="str">
        <f t="shared" si="94"/>
        <v>B</v>
      </c>
      <c r="S666" s="157">
        <f t="shared" si="93"/>
        <v>17.98</v>
      </c>
      <c r="T666" s="157">
        <f t="shared" si="87"/>
        <v>0</v>
      </c>
      <c r="U666" s="157">
        <f>IF(M666&lt;&gt;0,IF(M666=SVS,0,IF(M666=SVSg,0,IF(M666=Stundenverrechnungssatz!G5635,0,IF(M666=Stundenverrechnungssatz!I5635,0,IF(M666=Stundenverrechnungssatz!K5635,0,IF(M666=Stundenverrechnungssatz!M5635,0,1)))))))</f>
        <v>0</v>
      </c>
      <c r="V666" s="20"/>
    </row>
    <row r="667" spans="1:22" s="38" customFormat="1" ht="15" customHeight="1" x14ac:dyDescent="0.2">
      <c r="A667" s="160">
        <v>663</v>
      </c>
      <c r="B667" s="161" t="s">
        <v>895</v>
      </c>
      <c r="C667" s="161" t="s">
        <v>1101</v>
      </c>
      <c r="D667" s="161" t="s">
        <v>285</v>
      </c>
      <c r="E667" s="161" t="s">
        <v>1136</v>
      </c>
      <c r="F667" s="161" t="s">
        <v>264</v>
      </c>
      <c r="G667" s="161" t="s">
        <v>351</v>
      </c>
      <c r="H667" s="162">
        <v>10.08</v>
      </c>
      <c r="I667" s="163"/>
      <c r="J667" s="158" t="s">
        <v>64</v>
      </c>
      <c r="K667" s="159"/>
      <c r="L667" s="153">
        <v>9</v>
      </c>
      <c r="M667" s="154">
        <f t="shared" si="88"/>
        <v>17.98</v>
      </c>
      <c r="N667" s="155" t="str">
        <f t="shared" si="89"/>
        <v/>
      </c>
      <c r="O667" s="156">
        <f t="shared" si="90"/>
        <v>90.72</v>
      </c>
      <c r="P667" s="156" t="e">
        <f t="shared" si="91"/>
        <v>#VALUE!</v>
      </c>
      <c r="Q667" s="156" t="e">
        <f t="shared" si="92"/>
        <v>#VALUE!</v>
      </c>
      <c r="R667" s="157" t="str">
        <f t="shared" si="94"/>
        <v>T</v>
      </c>
      <c r="S667" s="157">
        <f t="shared" si="93"/>
        <v>17.98</v>
      </c>
      <c r="T667" s="157">
        <f t="shared" si="87"/>
        <v>0</v>
      </c>
      <c r="U667" s="157">
        <f>IF(M667&lt;&gt;0,IF(M667=SVS,0,IF(M667=SVSg,0,IF(M667=Stundenverrechnungssatz!G5636,0,IF(M667=Stundenverrechnungssatz!I5636,0,IF(M667=Stundenverrechnungssatz!K5636,0,IF(M667=Stundenverrechnungssatz!M5636,0,1)))))))</f>
        <v>0</v>
      </c>
      <c r="V667" s="20"/>
    </row>
    <row r="668" spans="1:22" s="38" customFormat="1" ht="15" customHeight="1" x14ac:dyDescent="0.2">
      <c r="A668" s="160">
        <v>664</v>
      </c>
      <c r="B668" s="161" t="s">
        <v>895</v>
      </c>
      <c r="C668" s="161" t="s">
        <v>1101</v>
      </c>
      <c r="D668" s="161" t="s">
        <v>285</v>
      </c>
      <c r="E668" s="161" t="s">
        <v>1137</v>
      </c>
      <c r="F668" s="161" t="s">
        <v>212</v>
      </c>
      <c r="G668" s="161" t="s">
        <v>351</v>
      </c>
      <c r="H668" s="162">
        <v>83.32</v>
      </c>
      <c r="I668" s="163"/>
      <c r="J668" s="158" t="s">
        <v>36</v>
      </c>
      <c r="K668" s="159"/>
      <c r="L668" s="153">
        <v>191.11</v>
      </c>
      <c r="M668" s="154">
        <f t="shared" si="88"/>
        <v>17.98</v>
      </c>
      <c r="N668" s="155" t="str">
        <f t="shared" si="89"/>
        <v/>
      </c>
      <c r="O668" s="156">
        <f t="shared" si="90"/>
        <v>15923.2852</v>
      </c>
      <c r="P668" s="156" t="e">
        <f t="shared" si="91"/>
        <v>#VALUE!</v>
      </c>
      <c r="Q668" s="156" t="e">
        <f t="shared" si="92"/>
        <v>#VALUE!</v>
      </c>
      <c r="R668" s="157" t="str">
        <f t="shared" si="94"/>
        <v>F</v>
      </c>
      <c r="S668" s="157">
        <f t="shared" si="93"/>
        <v>17.98</v>
      </c>
      <c r="T668" s="157">
        <f t="shared" si="87"/>
        <v>0</v>
      </c>
      <c r="U668" s="157">
        <f>IF(M668&lt;&gt;0,IF(M668=SVS,0,IF(M668=SVSg,0,IF(M668=Stundenverrechnungssatz!G5637,0,IF(M668=Stundenverrechnungssatz!I5637,0,IF(M668=Stundenverrechnungssatz!K5637,0,IF(M668=Stundenverrechnungssatz!M5637,0,1)))))))</f>
        <v>0</v>
      </c>
      <c r="V668" s="20"/>
    </row>
    <row r="669" spans="1:22" s="38" customFormat="1" ht="15" customHeight="1" x14ac:dyDescent="0.2">
      <c r="A669" s="160">
        <v>665</v>
      </c>
      <c r="B669" s="161" t="s">
        <v>895</v>
      </c>
      <c r="C669" s="161" t="s">
        <v>1101</v>
      </c>
      <c r="D669" s="161" t="s">
        <v>285</v>
      </c>
      <c r="E669" s="161" t="s">
        <v>1138</v>
      </c>
      <c r="F669" s="161" t="s">
        <v>212</v>
      </c>
      <c r="G669" s="161" t="s">
        <v>351</v>
      </c>
      <c r="H669" s="162">
        <v>82.7</v>
      </c>
      <c r="I669" s="163"/>
      <c r="J669" s="158" t="s">
        <v>36</v>
      </c>
      <c r="K669" s="159"/>
      <c r="L669" s="153">
        <v>191.11</v>
      </c>
      <c r="M669" s="154">
        <f t="shared" si="88"/>
        <v>17.98</v>
      </c>
      <c r="N669" s="155" t="str">
        <f t="shared" si="89"/>
        <v/>
      </c>
      <c r="O669" s="156">
        <f t="shared" si="90"/>
        <v>15804.797000000002</v>
      </c>
      <c r="P669" s="156" t="e">
        <f t="shared" si="91"/>
        <v>#VALUE!</v>
      </c>
      <c r="Q669" s="156" t="e">
        <f t="shared" si="92"/>
        <v>#VALUE!</v>
      </c>
      <c r="R669" s="157" t="str">
        <f t="shared" si="94"/>
        <v>F</v>
      </c>
      <c r="S669" s="157">
        <f t="shared" si="93"/>
        <v>17.98</v>
      </c>
      <c r="T669" s="157">
        <f t="shared" si="87"/>
        <v>0</v>
      </c>
      <c r="U669" s="157">
        <f>IF(M669&lt;&gt;0,IF(M669=SVS,0,IF(M669=SVSg,0,IF(M669=Stundenverrechnungssatz!G5638,0,IF(M669=Stundenverrechnungssatz!I5638,0,IF(M669=Stundenverrechnungssatz!K5638,0,IF(M669=Stundenverrechnungssatz!M5638,0,1)))))))</f>
        <v>0</v>
      </c>
      <c r="V669" s="20"/>
    </row>
    <row r="670" spans="1:22" s="38" customFormat="1" ht="15" customHeight="1" x14ac:dyDescent="0.2">
      <c r="A670" s="160">
        <v>666</v>
      </c>
      <c r="B670" s="161" t="s">
        <v>895</v>
      </c>
      <c r="C670" s="161" t="s">
        <v>1101</v>
      </c>
      <c r="D670" s="161" t="s">
        <v>285</v>
      </c>
      <c r="E670" s="161" t="s">
        <v>1139</v>
      </c>
      <c r="F670" s="161" t="s">
        <v>588</v>
      </c>
      <c r="G670" s="161" t="s">
        <v>1140</v>
      </c>
      <c r="H670" s="162">
        <v>42.7</v>
      </c>
      <c r="I670" s="163"/>
      <c r="J670" s="158" t="s">
        <v>37</v>
      </c>
      <c r="K670" s="159"/>
      <c r="L670" s="153">
        <v>191.11</v>
      </c>
      <c r="M670" s="154">
        <f t="shared" si="88"/>
        <v>17.98</v>
      </c>
      <c r="N670" s="155" t="str">
        <f t="shared" si="89"/>
        <v/>
      </c>
      <c r="O670" s="156">
        <f t="shared" si="90"/>
        <v>8160.3970000000008</v>
      </c>
      <c r="P670" s="156" t="e">
        <f t="shared" si="91"/>
        <v>#VALUE!</v>
      </c>
      <c r="Q670" s="156" t="e">
        <f t="shared" si="92"/>
        <v>#VALUE!</v>
      </c>
      <c r="R670" s="157" t="str">
        <f t="shared" si="94"/>
        <v>G</v>
      </c>
      <c r="S670" s="157">
        <f t="shared" si="93"/>
        <v>17.98</v>
      </c>
      <c r="T670" s="157">
        <f t="shared" si="87"/>
        <v>0</v>
      </c>
      <c r="U670" s="157">
        <f>IF(M670&lt;&gt;0,IF(M670=SVS,0,IF(M670=SVSg,0,IF(M670=Stundenverrechnungssatz!G5639,0,IF(M670=Stundenverrechnungssatz!I5639,0,IF(M670=Stundenverrechnungssatz!K5639,0,IF(M670=Stundenverrechnungssatz!M5639,0,1)))))))</f>
        <v>0</v>
      </c>
      <c r="V670" s="20"/>
    </row>
    <row r="671" spans="1:22" s="38" customFormat="1" ht="15" customHeight="1" x14ac:dyDescent="0.2">
      <c r="A671" s="160">
        <v>667</v>
      </c>
      <c r="B671" s="161" t="s">
        <v>895</v>
      </c>
      <c r="C671" s="161" t="s">
        <v>1101</v>
      </c>
      <c r="D671" s="161" t="s">
        <v>285</v>
      </c>
      <c r="E671" s="161" t="s">
        <v>1141</v>
      </c>
      <c r="F671" s="161" t="s">
        <v>231</v>
      </c>
      <c r="G671" s="161" t="s">
        <v>351</v>
      </c>
      <c r="H671" s="162">
        <v>36.51</v>
      </c>
      <c r="I671" s="163"/>
      <c r="J671" s="158" t="s">
        <v>52</v>
      </c>
      <c r="K671" s="159"/>
      <c r="L671" s="153">
        <v>191.11</v>
      </c>
      <c r="M671" s="154">
        <f t="shared" si="88"/>
        <v>17.98</v>
      </c>
      <c r="N671" s="155" t="str">
        <f t="shared" si="89"/>
        <v/>
      </c>
      <c r="O671" s="156">
        <f t="shared" si="90"/>
        <v>6977.4260999999997</v>
      </c>
      <c r="P671" s="156" t="e">
        <f t="shared" si="91"/>
        <v>#VALUE!</v>
      </c>
      <c r="Q671" s="156" t="e">
        <f t="shared" si="92"/>
        <v>#VALUE!</v>
      </c>
      <c r="R671" s="157" t="str">
        <f t="shared" si="94"/>
        <v>E</v>
      </c>
      <c r="S671" s="157">
        <f t="shared" si="93"/>
        <v>17.98</v>
      </c>
      <c r="T671" s="157">
        <f t="shared" si="87"/>
        <v>0</v>
      </c>
      <c r="U671" s="157">
        <f>IF(M671&lt;&gt;0,IF(M671=SVS,0,IF(M671=SVSg,0,IF(M671=Stundenverrechnungssatz!G5640,0,IF(M671=Stundenverrechnungssatz!I5640,0,IF(M671=Stundenverrechnungssatz!K5640,0,IF(M671=Stundenverrechnungssatz!M5640,0,1)))))))</f>
        <v>0</v>
      </c>
      <c r="V671" s="20"/>
    </row>
    <row r="672" spans="1:22" s="38" customFormat="1" ht="15" customHeight="1" x14ac:dyDescent="0.2">
      <c r="A672" s="160">
        <v>668</v>
      </c>
      <c r="B672" s="161" t="s">
        <v>895</v>
      </c>
      <c r="C672" s="161" t="s">
        <v>1101</v>
      </c>
      <c r="D672" s="161" t="s">
        <v>285</v>
      </c>
      <c r="E672" s="161" t="s">
        <v>1142</v>
      </c>
      <c r="F672" s="161" t="s">
        <v>346</v>
      </c>
      <c r="G672" s="161" t="s">
        <v>351</v>
      </c>
      <c r="H672" s="162">
        <v>15.48</v>
      </c>
      <c r="I672" s="163"/>
      <c r="J672" s="158" t="s">
        <v>352</v>
      </c>
      <c r="K672" s="159"/>
      <c r="L672" s="153">
        <v>1</v>
      </c>
      <c r="M672" s="154">
        <f t="shared" si="88"/>
        <v>17.98</v>
      </c>
      <c r="N672" s="155" t="str">
        <f t="shared" si="89"/>
        <v/>
      </c>
      <c r="O672" s="156">
        <f t="shared" si="90"/>
        <v>15.48</v>
      </c>
      <c r="P672" s="156" t="e">
        <f t="shared" si="91"/>
        <v>#VALUE!</v>
      </c>
      <c r="Q672" s="156" t="e">
        <f t="shared" si="92"/>
        <v>#VALUE!</v>
      </c>
      <c r="R672" s="157" t="str">
        <f t="shared" si="94"/>
        <v>T</v>
      </c>
      <c r="S672" s="157">
        <f t="shared" si="93"/>
        <v>17.98</v>
      </c>
      <c r="T672" s="157">
        <f t="shared" si="87"/>
        <v>0</v>
      </c>
      <c r="U672" s="157">
        <f>IF(M672&lt;&gt;0,IF(M672=SVS,0,IF(M672=SVSg,0,IF(M672=Stundenverrechnungssatz!G5641,0,IF(M672=Stundenverrechnungssatz!I5641,0,IF(M672=Stundenverrechnungssatz!K5641,0,IF(M672=Stundenverrechnungssatz!M5641,0,1)))))))</f>
        <v>0</v>
      </c>
      <c r="V672" s="20"/>
    </row>
    <row r="673" spans="1:22" s="38" customFormat="1" ht="15" customHeight="1" x14ac:dyDescent="0.2">
      <c r="A673" s="160">
        <v>669</v>
      </c>
      <c r="B673" s="161" t="s">
        <v>895</v>
      </c>
      <c r="C673" s="161" t="s">
        <v>1101</v>
      </c>
      <c r="D673" s="161" t="s">
        <v>285</v>
      </c>
      <c r="E673" s="161" t="s">
        <v>1143</v>
      </c>
      <c r="F673" s="161" t="s">
        <v>1144</v>
      </c>
      <c r="G673" s="161" t="s">
        <v>351</v>
      </c>
      <c r="H673" s="162">
        <v>10.130000000000001</v>
      </c>
      <c r="I673" s="163"/>
      <c r="J673" s="158" t="s">
        <v>352</v>
      </c>
      <c r="K673" s="159"/>
      <c r="L673" s="153">
        <v>1</v>
      </c>
      <c r="M673" s="154">
        <f t="shared" si="88"/>
        <v>17.98</v>
      </c>
      <c r="N673" s="155" t="str">
        <f t="shared" si="89"/>
        <v/>
      </c>
      <c r="O673" s="156">
        <f t="shared" si="90"/>
        <v>10.130000000000001</v>
      </c>
      <c r="P673" s="156" t="e">
        <f t="shared" si="91"/>
        <v>#VALUE!</v>
      </c>
      <c r="Q673" s="156" t="e">
        <f t="shared" si="92"/>
        <v>#VALUE!</v>
      </c>
      <c r="R673" s="157" t="str">
        <f t="shared" si="94"/>
        <v>T</v>
      </c>
      <c r="S673" s="157">
        <f t="shared" si="93"/>
        <v>17.98</v>
      </c>
      <c r="T673" s="157">
        <f t="shared" si="87"/>
        <v>0</v>
      </c>
      <c r="U673" s="157">
        <f>IF(M673&lt;&gt;0,IF(M673=SVS,0,IF(M673=SVSg,0,IF(M673=Stundenverrechnungssatz!G5642,0,IF(M673=Stundenverrechnungssatz!I5642,0,IF(M673=Stundenverrechnungssatz!K5642,0,IF(M673=Stundenverrechnungssatz!M5642,0,1)))))))</f>
        <v>0</v>
      </c>
      <c r="V673" s="20"/>
    </row>
    <row r="674" spans="1:22" s="38" customFormat="1" ht="15" customHeight="1" x14ac:dyDescent="0.2">
      <c r="A674" s="160">
        <v>670</v>
      </c>
      <c r="B674" s="161" t="s">
        <v>895</v>
      </c>
      <c r="C674" s="161" t="s">
        <v>1101</v>
      </c>
      <c r="D674" s="161" t="s">
        <v>285</v>
      </c>
      <c r="E674" s="161" t="s">
        <v>1145</v>
      </c>
      <c r="F674" s="161" t="s">
        <v>1042</v>
      </c>
      <c r="G674" s="161" t="s">
        <v>351</v>
      </c>
      <c r="H674" s="162">
        <v>4.92</v>
      </c>
      <c r="I674" s="163"/>
      <c r="J674" s="158" t="s">
        <v>352</v>
      </c>
      <c r="K674" s="159"/>
      <c r="L674" s="153">
        <v>1</v>
      </c>
      <c r="M674" s="154">
        <f t="shared" si="88"/>
        <v>17.98</v>
      </c>
      <c r="N674" s="155" t="str">
        <f t="shared" si="89"/>
        <v/>
      </c>
      <c r="O674" s="156">
        <f t="shared" si="90"/>
        <v>4.92</v>
      </c>
      <c r="P674" s="156" t="e">
        <f t="shared" si="91"/>
        <v>#VALUE!</v>
      </c>
      <c r="Q674" s="156" t="e">
        <f t="shared" si="92"/>
        <v>#VALUE!</v>
      </c>
      <c r="R674" s="157" t="str">
        <f t="shared" si="94"/>
        <v>T</v>
      </c>
      <c r="S674" s="157">
        <f t="shared" si="93"/>
        <v>17.98</v>
      </c>
      <c r="T674" s="157">
        <f t="shared" si="87"/>
        <v>0</v>
      </c>
      <c r="U674" s="157">
        <f>IF(M674&lt;&gt;0,IF(M674=SVS,0,IF(M674=SVSg,0,IF(M674=Stundenverrechnungssatz!G5643,0,IF(M674=Stundenverrechnungssatz!I5643,0,IF(M674=Stundenverrechnungssatz!K5643,0,IF(M674=Stundenverrechnungssatz!M5643,0,1)))))))</f>
        <v>0</v>
      </c>
      <c r="V674" s="20"/>
    </row>
    <row r="675" spans="1:22" s="38" customFormat="1" ht="15" customHeight="1" x14ac:dyDescent="0.2">
      <c r="A675" s="160">
        <v>671</v>
      </c>
      <c r="B675" s="161" t="s">
        <v>895</v>
      </c>
      <c r="C675" s="161" t="s">
        <v>1101</v>
      </c>
      <c r="D675" s="161" t="s">
        <v>285</v>
      </c>
      <c r="E675" s="161" t="s">
        <v>1146</v>
      </c>
      <c r="F675" s="161" t="s">
        <v>598</v>
      </c>
      <c r="G675" s="161" t="s">
        <v>351</v>
      </c>
      <c r="H675" s="162">
        <v>4.92</v>
      </c>
      <c r="I675" s="163"/>
      <c r="J675" s="158" t="s">
        <v>352</v>
      </c>
      <c r="K675" s="159"/>
      <c r="L675" s="153">
        <v>1</v>
      </c>
      <c r="M675" s="154">
        <f t="shared" si="88"/>
        <v>17.98</v>
      </c>
      <c r="N675" s="155" t="str">
        <f t="shared" si="89"/>
        <v/>
      </c>
      <c r="O675" s="156">
        <f t="shared" si="90"/>
        <v>4.92</v>
      </c>
      <c r="P675" s="156" t="e">
        <f t="shared" si="91"/>
        <v>#VALUE!</v>
      </c>
      <c r="Q675" s="156" t="e">
        <f t="shared" si="92"/>
        <v>#VALUE!</v>
      </c>
      <c r="R675" s="157" t="str">
        <f t="shared" si="94"/>
        <v>T</v>
      </c>
      <c r="S675" s="157">
        <f t="shared" si="93"/>
        <v>17.98</v>
      </c>
      <c r="T675" s="157">
        <f t="shared" si="87"/>
        <v>0</v>
      </c>
      <c r="U675" s="157">
        <f>IF(M675&lt;&gt;0,IF(M675=SVS,0,IF(M675=SVSg,0,IF(M675=Stundenverrechnungssatz!G5644,0,IF(M675=Stundenverrechnungssatz!I5644,0,IF(M675=Stundenverrechnungssatz!K5644,0,IF(M675=Stundenverrechnungssatz!M5644,0,1)))))))</f>
        <v>0</v>
      </c>
      <c r="V675" s="20"/>
    </row>
    <row r="676" spans="1:22" s="38" customFormat="1" ht="15" customHeight="1" x14ac:dyDescent="0.2">
      <c r="A676" s="160">
        <v>672</v>
      </c>
      <c r="B676" s="161" t="s">
        <v>895</v>
      </c>
      <c r="C676" s="161" t="s">
        <v>1101</v>
      </c>
      <c r="D676" s="161" t="s">
        <v>285</v>
      </c>
      <c r="E676" s="161" t="s">
        <v>1147</v>
      </c>
      <c r="F676" s="161" t="s">
        <v>1148</v>
      </c>
      <c r="G676" s="161" t="s">
        <v>351</v>
      </c>
      <c r="H676" s="162">
        <v>17.41</v>
      </c>
      <c r="I676" s="163"/>
      <c r="J676" s="158" t="s">
        <v>352</v>
      </c>
      <c r="K676" s="159"/>
      <c r="L676" s="153">
        <v>1</v>
      </c>
      <c r="M676" s="154">
        <f t="shared" si="88"/>
        <v>17.98</v>
      </c>
      <c r="N676" s="155" t="str">
        <f t="shared" si="89"/>
        <v/>
      </c>
      <c r="O676" s="156">
        <f t="shared" si="90"/>
        <v>17.41</v>
      </c>
      <c r="P676" s="156" t="e">
        <f t="shared" si="91"/>
        <v>#VALUE!</v>
      </c>
      <c r="Q676" s="156" t="e">
        <f t="shared" si="92"/>
        <v>#VALUE!</v>
      </c>
      <c r="R676" s="157" t="str">
        <f t="shared" si="94"/>
        <v>T</v>
      </c>
      <c r="S676" s="157">
        <f t="shared" si="93"/>
        <v>17.98</v>
      </c>
      <c r="T676" s="157">
        <f t="shared" si="87"/>
        <v>0</v>
      </c>
      <c r="U676" s="157">
        <f>IF(M676&lt;&gt;0,IF(M676=SVS,0,IF(M676=SVSg,0,IF(M676=Stundenverrechnungssatz!G5645,0,IF(M676=Stundenverrechnungssatz!I5645,0,IF(M676=Stundenverrechnungssatz!K5645,0,IF(M676=Stundenverrechnungssatz!M5645,0,1)))))))</f>
        <v>0</v>
      </c>
      <c r="V676" s="20"/>
    </row>
    <row r="677" spans="1:22" s="38" customFormat="1" ht="15" customHeight="1" x14ac:dyDescent="0.2">
      <c r="A677" s="160">
        <v>673</v>
      </c>
      <c r="B677" s="161" t="s">
        <v>895</v>
      </c>
      <c r="C677" s="161" t="s">
        <v>1101</v>
      </c>
      <c r="D677" s="161" t="s">
        <v>285</v>
      </c>
      <c r="E677" s="161" t="s">
        <v>1149</v>
      </c>
      <c r="F677" s="161" t="s">
        <v>427</v>
      </c>
      <c r="G677" s="161" t="s">
        <v>351</v>
      </c>
      <c r="H677" s="162">
        <v>10.8</v>
      </c>
      <c r="I677" s="163"/>
      <c r="J677" s="158" t="s">
        <v>352</v>
      </c>
      <c r="K677" s="159"/>
      <c r="L677" s="153">
        <v>1</v>
      </c>
      <c r="M677" s="154">
        <f t="shared" si="88"/>
        <v>17.98</v>
      </c>
      <c r="N677" s="155" t="str">
        <f t="shared" si="89"/>
        <v/>
      </c>
      <c r="O677" s="156">
        <f t="shared" si="90"/>
        <v>10.8</v>
      </c>
      <c r="P677" s="156" t="e">
        <f t="shared" si="91"/>
        <v>#VALUE!</v>
      </c>
      <c r="Q677" s="156" t="e">
        <f t="shared" si="92"/>
        <v>#VALUE!</v>
      </c>
      <c r="R677" s="157" t="str">
        <f t="shared" si="94"/>
        <v>T</v>
      </c>
      <c r="S677" s="157">
        <f t="shared" si="93"/>
        <v>17.98</v>
      </c>
      <c r="T677" s="157">
        <f t="shared" si="87"/>
        <v>0</v>
      </c>
      <c r="U677" s="157">
        <f>IF(M677&lt;&gt;0,IF(M677=SVS,0,IF(M677=SVSg,0,IF(M677=Stundenverrechnungssatz!G5646,0,IF(M677=Stundenverrechnungssatz!I5646,0,IF(M677=Stundenverrechnungssatz!K5646,0,IF(M677=Stundenverrechnungssatz!M5646,0,1)))))))</f>
        <v>0</v>
      </c>
      <c r="V677" s="20"/>
    </row>
    <row r="678" spans="1:22" s="38" customFormat="1" ht="15" customHeight="1" x14ac:dyDescent="0.2">
      <c r="A678" s="160">
        <v>674</v>
      </c>
      <c r="B678" s="161" t="s">
        <v>895</v>
      </c>
      <c r="C678" s="161" t="s">
        <v>1101</v>
      </c>
      <c r="D678" s="161" t="s">
        <v>285</v>
      </c>
      <c r="E678" s="161" t="s">
        <v>1150</v>
      </c>
      <c r="F678" s="161" t="s">
        <v>1151</v>
      </c>
      <c r="G678" s="161" t="s">
        <v>351</v>
      </c>
      <c r="H678" s="162">
        <v>40.21</v>
      </c>
      <c r="I678" s="163"/>
      <c r="J678" s="158" t="s">
        <v>32</v>
      </c>
      <c r="K678" s="159"/>
      <c r="L678" s="153">
        <v>96.05</v>
      </c>
      <c r="M678" s="154">
        <f t="shared" si="88"/>
        <v>17.98</v>
      </c>
      <c r="N678" s="155" t="str">
        <f t="shared" si="89"/>
        <v/>
      </c>
      <c r="O678" s="156">
        <f t="shared" si="90"/>
        <v>3862.1705000000002</v>
      </c>
      <c r="P678" s="156" t="e">
        <f t="shared" si="91"/>
        <v>#VALUE!</v>
      </c>
      <c r="Q678" s="156" t="e">
        <f t="shared" si="92"/>
        <v>#VALUE!</v>
      </c>
      <c r="R678" s="157" t="str">
        <f t="shared" si="94"/>
        <v>B</v>
      </c>
      <c r="S678" s="157">
        <f t="shared" si="93"/>
        <v>17.98</v>
      </c>
      <c r="T678" s="157">
        <f t="shared" si="87"/>
        <v>0</v>
      </c>
      <c r="U678" s="157">
        <f>IF(M678&lt;&gt;0,IF(M678=SVS,0,IF(M678=SVSg,0,IF(M678=Stundenverrechnungssatz!G5647,0,IF(M678=Stundenverrechnungssatz!I5647,0,IF(M678=Stundenverrechnungssatz!K5647,0,IF(M678=Stundenverrechnungssatz!M5647,0,1)))))))</f>
        <v>0</v>
      </c>
      <c r="V678" s="20"/>
    </row>
    <row r="679" spans="1:22" s="38" customFormat="1" ht="15" customHeight="1" x14ac:dyDescent="0.2">
      <c r="A679" s="160">
        <v>675</v>
      </c>
      <c r="B679" s="161" t="s">
        <v>895</v>
      </c>
      <c r="C679" s="161" t="s">
        <v>1101</v>
      </c>
      <c r="D679" s="161" t="s">
        <v>285</v>
      </c>
      <c r="E679" s="161" t="s">
        <v>1152</v>
      </c>
      <c r="F679" s="161" t="s">
        <v>262</v>
      </c>
      <c r="G679" s="161" t="s">
        <v>351</v>
      </c>
      <c r="H679" s="162">
        <v>80.14</v>
      </c>
      <c r="I679" s="163"/>
      <c r="J679" s="158" t="s">
        <v>32</v>
      </c>
      <c r="K679" s="159"/>
      <c r="L679" s="153">
        <v>96.05</v>
      </c>
      <c r="M679" s="154">
        <f t="shared" si="88"/>
        <v>17.98</v>
      </c>
      <c r="N679" s="155" t="str">
        <f t="shared" si="89"/>
        <v/>
      </c>
      <c r="O679" s="156">
        <f t="shared" si="90"/>
        <v>7697.4470000000001</v>
      </c>
      <c r="P679" s="156" t="e">
        <f t="shared" si="91"/>
        <v>#VALUE!</v>
      </c>
      <c r="Q679" s="156" t="e">
        <f t="shared" si="92"/>
        <v>#VALUE!</v>
      </c>
      <c r="R679" s="157" t="str">
        <f t="shared" si="94"/>
        <v>B</v>
      </c>
      <c r="S679" s="157">
        <f t="shared" si="93"/>
        <v>17.98</v>
      </c>
      <c r="T679" s="157">
        <f t="shared" si="87"/>
        <v>0</v>
      </c>
      <c r="U679" s="157">
        <f>IF(M679&lt;&gt;0,IF(M679=SVS,0,IF(M679=SVSg,0,IF(M679=Stundenverrechnungssatz!G5648,0,IF(M679=Stundenverrechnungssatz!I5648,0,IF(M679=Stundenverrechnungssatz!K5648,0,IF(M679=Stundenverrechnungssatz!M5648,0,1)))))))</f>
        <v>0</v>
      </c>
      <c r="V679" s="20"/>
    </row>
    <row r="680" spans="1:22" s="38" customFormat="1" ht="15" customHeight="1" x14ac:dyDescent="0.2">
      <c r="A680" s="160">
        <v>676</v>
      </c>
      <c r="B680" s="161" t="s">
        <v>895</v>
      </c>
      <c r="C680" s="161" t="s">
        <v>1101</v>
      </c>
      <c r="D680" s="161" t="s">
        <v>285</v>
      </c>
      <c r="E680" s="161" t="s">
        <v>1153</v>
      </c>
      <c r="F680" s="161" t="s">
        <v>587</v>
      </c>
      <c r="G680" s="161" t="s">
        <v>351</v>
      </c>
      <c r="H680" s="162">
        <v>20.43</v>
      </c>
      <c r="I680" s="163"/>
      <c r="J680" s="158" t="s">
        <v>57</v>
      </c>
      <c r="K680" s="159"/>
      <c r="L680" s="153">
        <v>96.05</v>
      </c>
      <c r="M680" s="154">
        <f t="shared" si="88"/>
        <v>17.98</v>
      </c>
      <c r="N680" s="155" t="str">
        <f t="shared" si="89"/>
        <v/>
      </c>
      <c r="O680" s="156">
        <f t="shared" si="90"/>
        <v>1962.3014999999998</v>
      </c>
      <c r="P680" s="156" t="e">
        <f t="shared" si="91"/>
        <v>#VALUE!</v>
      </c>
      <c r="Q680" s="156" t="e">
        <f t="shared" si="92"/>
        <v>#VALUE!</v>
      </c>
      <c r="R680" s="157" t="str">
        <f t="shared" si="94"/>
        <v>G</v>
      </c>
      <c r="S680" s="157">
        <f t="shared" si="93"/>
        <v>17.98</v>
      </c>
      <c r="T680" s="157">
        <f t="shared" si="87"/>
        <v>0</v>
      </c>
      <c r="U680" s="157">
        <f>IF(M680&lt;&gt;0,IF(M680=SVS,0,IF(M680=SVSg,0,IF(M680=Stundenverrechnungssatz!G5649,0,IF(M680=Stundenverrechnungssatz!I5649,0,IF(M680=Stundenverrechnungssatz!K5649,0,IF(M680=Stundenverrechnungssatz!M5649,0,1)))))))</f>
        <v>0</v>
      </c>
      <c r="V680" s="20"/>
    </row>
    <row r="681" spans="1:22" s="38" customFormat="1" ht="15" customHeight="1" x14ac:dyDescent="0.2">
      <c r="A681" s="160">
        <v>677</v>
      </c>
      <c r="B681" s="161" t="s">
        <v>895</v>
      </c>
      <c r="C681" s="161" t="s">
        <v>1101</v>
      </c>
      <c r="D681" s="161" t="s">
        <v>285</v>
      </c>
      <c r="E681" s="161" t="s">
        <v>1154</v>
      </c>
      <c r="F681" s="161" t="s">
        <v>262</v>
      </c>
      <c r="G681" s="161" t="s">
        <v>351</v>
      </c>
      <c r="H681" s="162">
        <v>79.97</v>
      </c>
      <c r="I681" s="163"/>
      <c r="J681" s="158" t="s">
        <v>32</v>
      </c>
      <c r="K681" s="159"/>
      <c r="L681" s="153">
        <v>96.05</v>
      </c>
      <c r="M681" s="154">
        <f t="shared" si="88"/>
        <v>17.98</v>
      </c>
      <c r="N681" s="155" t="str">
        <f t="shared" si="89"/>
        <v/>
      </c>
      <c r="O681" s="156">
        <f t="shared" si="90"/>
        <v>7681.1184999999996</v>
      </c>
      <c r="P681" s="156" t="e">
        <f t="shared" si="91"/>
        <v>#VALUE!</v>
      </c>
      <c r="Q681" s="156" t="e">
        <f t="shared" si="92"/>
        <v>#VALUE!</v>
      </c>
      <c r="R681" s="157" t="str">
        <f t="shared" si="94"/>
        <v>B</v>
      </c>
      <c r="S681" s="157">
        <f t="shared" si="93"/>
        <v>17.98</v>
      </c>
      <c r="T681" s="157">
        <f t="shared" si="87"/>
        <v>0</v>
      </c>
      <c r="U681" s="157">
        <f>IF(M681&lt;&gt;0,IF(M681=SVS,0,IF(M681=SVSg,0,IF(M681=Stundenverrechnungssatz!G5650,0,IF(M681=Stundenverrechnungssatz!I5650,0,IF(M681=Stundenverrechnungssatz!K5650,0,IF(M681=Stundenverrechnungssatz!M5650,0,1)))))))</f>
        <v>0</v>
      </c>
      <c r="V681" s="20"/>
    </row>
    <row r="682" spans="1:22" s="38" customFormat="1" ht="15" customHeight="1" x14ac:dyDescent="0.2">
      <c r="A682" s="160">
        <v>678</v>
      </c>
      <c r="B682" s="161" t="s">
        <v>895</v>
      </c>
      <c r="C682" s="161" t="s">
        <v>1101</v>
      </c>
      <c r="D682" s="161" t="s">
        <v>285</v>
      </c>
      <c r="E682" s="161" t="s">
        <v>1155</v>
      </c>
      <c r="F682" s="161" t="s">
        <v>1156</v>
      </c>
      <c r="G682" s="161" t="s">
        <v>351</v>
      </c>
      <c r="H682" s="162">
        <v>30.11</v>
      </c>
      <c r="I682" s="163"/>
      <c r="J682" s="158" t="s">
        <v>32</v>
      </c>
      <c r="K682" s="159"/>
      <c r="L682" s="153">
        <v>96.05</v>
      </c>
      <c r="M682" s="154">
        <f t="shared" si="88"/>
        <v>17.98</v>
      </c>
      <c r="N682" s="155" t="str">
        <f t="shared" si="89"/>
        <v/>
      </c>
      <c r="O682" s="156">
        <f t="shared" si="90"/>
        <v>2892.0654999999997</v>
      </c>
      <c r="P682" s="156" t="e">
        <f t="shared" si="91"/>
        <v>#VALUE!</v>
      </c>
      <c r="Q682" s="156" t="e">
        <f t="shared" si="92"/>
        <v>#VALUE!</v>
      </c>
      <c r="R682" s="157" t="str">
        <f t="shared" si="94"/>
        <v>B</v>
      </c>
      <c r="S682" s="157">
        <f t="shared" si="93"/>
        <v>17.98</v>
      </c>
      <c r="T682" s="157">
        <f t="shared" si="87"/>
        <v>0</v>
      </c>
      <c r="U682" s="157">
        <f>IF(M682&lt;&gt;0,IF(M682=SVS,0,IF(M682=SVSg,0,IF(M682=Stundenverrechnungssatz!G5651,0,IF(M682=Stundenverrechnungssatz!I5651,0,IF(M682=Stundenverrechnungssatz!K5651,0,IF(M682=Stundenverrechnungssatz!M5651,0,1)))))))</f>
        <v>0</v>
      </c>
      <c r="V682" s="20"/>
    </row>
    <row r="683" spans="1:22" s="38" customFormat="1" ht="15" customHeight="1" x14ac:dyDescent="0.2">
      <c r="A683" s="160">
        <v>679</v>
      </c>
      <c r="B683" s="161" t="s">
        <v>895</v>
      </c>
      <c r="C683" s="161" t="s">
        <v>1101</v>
      </c>
      <c r="D683" s="161" t="s">
        <v>285</v>
      </c>
      <c r="E683" s="161" t="s">
        <v>1157</v>
      </c>
      <c r="F683" s="161" t="s">
        <v>262</v>
      </c>
      <c r="G683" s="161" t="s">
        <v>351</v>
      </c>
      <c r="H683" s="162">
        <v>120.15</v>
      </c>
      <c r="I683" s="163"/>
      <c r="J683" s="158" t="s">
        <v>32</v>
      </c>
      <c r="K683" s="159"/>
      <c r="L683" s="153">
        <v>96.05</v>
      </c>
      <c r="M683" s="154">
        <f t="shared" si="88"/>
        <v>17.98</v>
      </c>
      <c r="N683" s="155" t="str">
        <f t="shared" si="89"/>
        <v/>
      </c>
      <c r="O683" s="156">
        <f t="shared" si="90"/>
        <v>11540.407499999999</v>
      </c>
      <c r="P683" s="156" t="e">
        <f t="shared" si="91"/>
        <v>#VALUE!</v>
      </c>
      <c r="Q683" s="156" t="e">
        <f t="shared" si="92"/>
        <v>#VALUE!</v>
      </c>
      <c r="R683" s="157" t="str">
        <f t="shared" si="94"/>
        <v>B</v>
      </c>
      <c r="S683" s="157">
        <f t="shared" si="93"/>
        <v>17.98</v>
      </c>
      <c r="T683" s="157">
        <f t="shared" si="87"/>
        <v>0</v>
      </c>
      <c r="U683" s="157">
        <f>IF(M683&lt;&gt;0,IF(M683=SVS,0,IF(M683=SVSg,0,IF(M683=Stundenverrechnungssatz!G5652,0,IF(M683=Stundenverrechnungssatz!I5652,0,IF(M683=Stundenverrechnungssatz!K5652,0,IF(M683=Stundenverrechnungssatz!M5652,0,1)))))))</f>
        <v>0</v>
      </c>
      <c r="V683" s="20"/>
    </row>
    <row r="684" spans="1:22" s="38" customFormat="1" ht="15" customHeight="1" x14ac:dyDescent="0.2">
      <c r="A684" s="160">
        <v>680</v>
      </c>
      <c r="B684" s="161" t="s">
        <v>895</v>
      </c>
      <c r="C684" s="161" t="s">
        <v>1101</v>
      </c>
      <c r="D684" s="161" t="s">
        <v>285</v>
      </c>
      <c r="E684" s="161" t="s">
        <v>1158</v>
      </c>
      <c r="F684" s="161" t="s">
        <v>587</v>
      </c>
      <c r="G684" s="161" t="s">
        <v>351</v>
      </c>
      <c r="H684" s="162">
        <v>20.99</v>
      </c>
      <c r="I684" s="163"/>
      <c r="J684" s="158" t="s">
        <v>57</v>
      </c>
      <c r="K684" s="159"/>
      <c r="L684" s="153">
        <v>96.05</v>
      </c>
      <c r="M684" s="154">
        <f t="shared" si="88"/>
        <v>17.98</v>
      </c>
      <c r="N684" s="155" t="str">
        <f t="shared" si="89"/>
        <v/>
      </c>
      <c r="O684" s="156">
        <f t="shared" si="90"/>
        <v>2016.0894999999998</v>
      </c>
      <c r="P684" s="156" t="e">
        <f t="shared" si="91"/>
        <v>#VALUE!</v>
      </c>
      <c r="Q684" s="156" t="e">
        <f t="shared" si="92"/>
        <v>#VALUE!</v>
      </c>
      <c r="R684" s="157" t="str">
        <f t="shared" si="94"/>
        <v>G</v>
      </c>
      <c r="S684" s="157">
        <f t="shared" si="93"/>
        <v>17.98</v>
      </c>
      <c r="T684" s="157">
        <f t="shared" si="87"/>
        <v>0</v>
      </c>
      <c r="U684" s="157">
        <f>IF(M684&lt;&gt;0,IF(M684=SVS,0,IF(M684=SVSg,0,IF(M684=Stundenverrechnungssatz!G5653,0,IF(M684=Stundenverrechnungssatz!I5653,0,IF(M684=Stundenverrechnungssatz!K5653,0,IF(M684=Stundenverrechnungssatz!M5653,0,1)))))))</f>
        <v>0</v>
      </c>
      <c r="V684" s="20"/>
    </row>
    <row r="685" spans="1:22" s="38" customFormat="1" ht="15" customHeight="1" x14ac:dyDescent="0.2">
      <c r="A685" s="160">
        <v>681</v>
      </c>
      <c r="B685" s="161" t="s">
        <v>895</v>
      </c>
      <c r="C685" s="161" t="s">
        <v>1101</v>
      </c>
      <c r="D685" s="161" t="s">
        <v>285</v>
      </c>
      <c r="E685" s="161" t="s">
        <v>1159</v>
      </c>
      <c r="F685" s="161" t="s">
        <v>1160</v>
      </c>
      <c r="G685" s="161" t="s">
        <v>351</v>
      </c>
      <c r="H685" s="162">
        <v>24.73</v>
      </c>
      <c r="I685" s="163"/>
      <c r="J685" s="158" t="s">
        <v>63</v>
      </c>
      <c r="K685" s="159"/>
      <c r="L685" s="153">
        <v>38.08</v>
      </c>
      <c r="M685" s="154">
        <f t="shared" si="88"/>
        <v>17.98</v>
      </c>
      <c r="N685" s="155" t="str">
        <f t="shared" si="89"/>
        <v/>
      </c>
      <c r="O685" s="156">
        <f t="shared" si="90"/>
        <v>941.71839999999997</v>
      </c>
      <c r="P685" s="156" t="e">
        <f t="shared" si="91"/>
        <v>#VALUE!</v>
      </c>
      <c r="Q685" s="156" t="e">
        <f t="shared" si="92"/>
        <v>#VALUE!</v>
      </c>
      <c r="R685" s="157" t="str">
        <f t="shared" si="94"/>
        <v>T</v>
      </c>
      <c r="S685" s="157">
        <f t="shared" si="93"/>
        <v>17.98</v>
      </c>
      <c r="T685" s="157">
        <f t="shared" si="87"/>
        <v>0</v>
      </c>
      <c r="U685" s="157">
        <f>IF(M685&lt;&gt;0,IF(M685=SVS,0,IF(M685=SVSg,0,IF(M685=Stundenverrechnungssatz!G5654,0,IF(M685=Stundenverrechnungssatz!I5654,0,IF(M685=Stundenverrechnungssatz!K5654,0,IF(M685=Stundenverrechnungssatz!M5654,0,1)))))))</f>
        <v>0</v>
      </c>
      <c r="V685" s="20"/>
    </row>
    <row r="686" spans="1:22" s="38" customFormat="1" ht="15" customHeight="1" x14ac:dyDescent="0.2">
      <c r="A686" s="160">
        <v>682</v>
      </c>
      <c r="B686" s="161" t="s">
        <v>895</v>
      </c>
      <c r="C686" s="161" t="s">
        <v>1101</v>
      </c>
      <c r="D686" s="161" t="s">
        <v>285</v>
      </c>
      <c r="E686" s="161" t="s">
        <v>1161</v>
      </c>
      <c r="F686" s="161" t="s">
        <v>599</v>
      </c>
      <c r="G686" s="161" t="s">
        <v>351</v>
      </c>
      <c r="H686" s="162">
        <v>8.76</v>
      </c>
      <c r="I686" s="163"/>
      <c r="J686" s="158" t="s">
        <v>352</v>
      </c>
      <c r="K686" s="159"/>
      <c r="L686" s="153">
        <v>1</v>
      </c>
      <c r="M686" s="154">
        <f t="shared" si="88"/>
        <v>17.98</v>
      </c>
      <c r="N686" s="155" t="str">
        <f t="shared" si="89"/>
        <v/>
      </c>
      <c r="O686" s="156">
        <f t="shared" si="90"/>
        <v>8.76</v>
      </c>
      <c r="P686" s="156" t="e">
        <f t="shared" si="91"/>
        <v>#VALUE!</v>
      </c>
      <c r="Q686" s="156" t="e">
        <f t="shared" si="92"/>
        <v>#VALUE!</v>
      </c>
      <c r="R686" s="157" t="str">
        <f t="shared" si="94"/>
        <v>T</v>
      </c>
      <c r="S686" s="157">
        <f t="shared" si="93"/>
        <v>17.98</v>
      </c>
      <c r="T686" s="157">
        <f t="shared" si="87"/>
        <v>0</v>
      </c>
      <c r="U686" s="157">
        <f>IF(M686&lt;&gt;0,IF(M686=SVS,0,IF(M686=SVSg,0,IF(M686=Stundenverrechnungssatz!G5655,0,IF(M686=Stundenverrechnungssatz!I5655,0,IF(M686=Stundenverrechnungssatz!K5655,0,IF(M686=Stundenverrechnungssatz!M5655,0,1)))))))</f>
        <v>0</v>
      </c>
      <c r="V686" s="20"/>
    </row>
    <row r="687" spans="1:22" s="38" customFormat="1" ht="15" customHeight="1" x14ac:dyDescent="0.2">
      <c r="A687" s="160">
        <v>683</v>
      </c>
      <c r="B687" s="161" t="s">
        <v>895</v>
      </c>
      <c r="C687" s="161" t="s">
        <v>1101</v>
      </c>
      <c r="D687" s="161" t="s">
        <v>285</v>
      </c>
      <c r="E687" s="161" t="s">
        <v>1162</v>
      </c>
      <c r="F687" s="161" t="s">
        <v>264</v>
      </c>
      <c r="G687" s="161" t="s">
        <v>351</v>
      </c>
      <c r="H687" s="162">
        <v>15.44</v>
      </c>
      <c r="I687" s="163"/>
      <c r="J687" s="158" t="s">
        <v>64</v>
      </c>
      <c r="K687" s="159"/>
      <c r="L687" s="153">
        <v>9</v>
      </c>
      <c r="M687" s="154">
        <f t="shared" si="88"/>
        <v>17.98</v>
      </c>
      <c r="N687" s="155" t="str">
        <f t="shared" si="89"/>
        <v/>
      </c>
      <c r="O687" s="156">
        <f t="shared" si="90"/>
        <v>138.96</v>
      </c>
      <c r="P687" s="156" t="e">
        <f t="shared" si="91"/>
        <v>#VALUE!</v>
      </c>
      <c r="Q687" s="156" t="e">
        <f t="shared" si="92"/>
        <v>#VALUE!</v>
      </c>
      <c r="R687" s="157" t="str">
        <f t="shared" si="94"/>
        <v>T</v>
      </c>
      <c r="S687" s="157">
        <f t="shared" si="93"/>
        <v>17.98</v>
      </c>
      <c r="T687" s="157">
        <f t="shared" si="87"/>
        <v>0</v>
      </c>
      <c r="U687" s="157">
        <f>IF(M687&lt;&gt;0,IF(M687=SVS,0,IF(M687=SVSg,0,IF(M687=Stundenverrechnungssatz!G5656,0,IF(M687=Stundenverrechnungssatz!I5656,0,IF(M687=Stundenverrechnungssatz!K5656,0,IF(M687=Stundenverrechnungssatz!M5656,0,1)))))))</f>
        <v>0</v>
      </c>
      <c r="V687" s="20"/>
    </row>
    <row r="688" spans="1:22" s="38" customFormat="1" ht="15" customHeight="1" x14ac:dyDescent="0.2">
      <c r="A688" s="160">
        <v>684</v>
      </c>
      <c r="B688" s="161" t="s">
        <v>895</v>
      </c>
      <c r="C688" s="161" t="s">
        <v>1101</v>
      </c>
      <c r="D688" s="161" t="s">
        <v>285</v>
      </c>
      <c r="E688" s="161" t="s">
        <v>1163</v>
      </c>
      <c r="F688" s="161" t="s">
        <v>264</v>
      </c>
      <c r="G688" s="161" t="s">
        <v>351</v>
      </c>
      <c r="H688" s="162">
        <v>10.08</v>
      </c>
      <c r="I688" s="163"/>
      <c r="J688" s="158" t="s">
        <v>64</v>
      </c>
      <c r="K688" s="159"/>
      <c r="L688" s="153">
        <v>9</v>
      </c>
      <c r="M688" s="154">
        <f t="shared" si="88"/>
        <v>17.98</v>
      </c>
      <c r="N688" s="155" t="str">
        <f t="shared" si="89"/>
        <v/>
      </c>
      <c r="O688" s="156">
        <f t="shared" si="90"/>
        <v>90.72</v>
      </c>
      <c r="P688" s="156" t="e">
        <f t="shared" si="91"/>
        <v>#VALUE!</v>
      </c>
      <c r="Q688" s="156" t="e">
        <f t="shared" si="92"/>
        <v>#VALUE!</v>
      </c>
      <c r="R688" s="157" t="str">
        <f t="shared" si="94"/>
        <v>T</v>
      </c>
      <c r="S688" s="157">
        <f t="shared" si="93"/>
        <v>17.98</v>
      </c>
      <c r="T688" s="157">
        <f t="shared" si="87"/>
        <v>0</v>
      </c>
      <c r="U688" s="157">
        <f>IF(M688&lt;&gt;0,IF(M688=SVS,0,IF(M688=SVSg,0,IF(M688=Stundenverrechnungssatz!G5657,0,IF(M688=Stundenverrechnungssatz!I5657,0,IF(M688=Stundenverrechnungssatz!K5657,0,IF(M688=Stundenverrechnungssatz!M5657,0,1)))))))</f>
        <v>0</v>
      </c>
      <c r="V688" s="20"/>
    </row>
    <row r="689" spans="1:22" s="38" customFormat="1" ht="15" customHeight="1" x14ac:dyDescent="0.2">
      <c r="A689" s="160">
        <v>685</v>
      </c>
      <c r="B689" s="161" t="s">
        <v>895</v>
      </c>
      <c r="C689" s="161" t="s">
        <v>1101</v>
      </c>
      <c r="D689" s="161" t="s">
        <v>285</v>
      </c>
      <c r="E689" s="161" t="s">
        <v>1164</v>
      </c>
      <c r="F689" s="161" t="s">
        <v>427</v>
      </c>
      <c r="G689" s="161" t="s">
        <v>333</v>
      </c>
      <c r="H689" s="162">
        <v>8.2100000000000009</v>
      </c>
      <c r="I689" s="163"/>
      <c r="J689" s="158" t="s">
        <v>64</v>
      </c>
      <c r="K689" s="159"/>
      <c r="L689" s="153">
        <v>9</v>
      </c>
      <c r="M689" s="154">
        <f t="shared" si="88"/>
        <v>17.98</v>
      </c>
      <c r="N689" s="155" t="str">
        <f t="shared" si="89"/>
        <v/>
      </c>
      <c r="O689" s="156">
        <f t="shared" si="90"/>
        <v>73.890000000000015</v>
      </c>
      <c r="P689" s="156" t="e">
        <f t="shared" si="91"/>
        <v>#VALUE!</v>
      </c>
      <c r="Q689" s="156" t="e">
        <f t="shared" si="92"/>
        <v>#VALUE!</v>
      </c>
      <c r="R689" s="157" t="str">
        <f t="shared" si="94"/>
        <v>T</v>
      </c>
      <c r="S689" s="157">
        <f t="shared" si="93"/>
        <v>17.98</v>
      </c>
      <c r="T689" s="157">
        <f t="shared" si="87"/>
        <v>0</v>
      </c>
      <c r="U689" s="157">
        <f>IF(M689&lt;&gt;0,IF(M689=SVS,0,IF(M689=SVSg,0,IF(M689=Stundenverrechnungssatz!G5658,0,IF(M689=Stundenverrechnungssatz!I5658,0,IF(M689=Stundenverrechnungssatz!K5658,0,IF(M689=Stundenverrechnungssatz!M5658,0,1)))))))</f>
        <v>0</v>
      </c>
      <c r="V689" s="20"/>
    </row>
    <row r="690" spans="1:22" s="38" customFormat="1" ht="15" customHeight="1" x14ac:dyDescent="0.2">
      <c r="A690" s="160">
        <v>686</v>
      </c>
      <c r="B690" s="161" t="s">
        <v>895</v>
      </c>
      <c r="C690" s="161" t="s">
        <v>1101</v>
      </c>
      <c r="D690" s="161" t="s">
        <v>285</v>
      </c>
      <c r="E690" s="161" t="s">
        <v>1165</v>
      </c>
      <c r="F690" s="161" t="s">
        <v>212</v>
      </c>
      <c r="G690" s="161" t="s">
        <v>333</v>
      </c>
      <c r="H690" s="162">
        <v>24.13</v>
      </c>
      <c r="I690" s="163"/>
      <c r="J690" s="158" t="s">
        <v>36</v>
      </c>
      <c r="K690" s="159"/>
      <c r="L690" s="153">
        <v>191.11</v>
      </c>
      <c r="M690" s="154">
        <f t="shared" si="88"/>
        <v>17.98</v>
      </c>
      <c r="N690" s="155" t="str">
        <f t="shared" si="89"/>
        <v/>
      </c>
      <c r="O690" s="156">
        <f t="shared" si="90"/>
        <v>4611.4843000000001</v>
      </c>
      <c r="P690" s="156" t="e">
        <f t="shared" si="91"/>
        <v>#VALUE!</v>
      </c>
      <c r="Q690" s="156" t="e">
        <f t="shared" si="92"/>
        <v>#VALUE!</v>
      </c>
      <c r="R690" s="157" t="str">
        <f t="shared" si="94"/>
        <v>F</v>
      </c>
      <c r="S690" s="157">
        <f t="shared" si="93"/>
        <v>17.98</v>
      </c>
      <c r="T690" s="157">
        <f t="shared" si="87"/>
        <v>0</v>
      </c>
      <c r="U690" s="157">
        <f>IF(M690&lt;&gt;0,IF(M690=SVS,0,IF(M690=SVSg,0,IF(M690=Stundenverrechnungssatz!G5659,0,IF(M690=Stundenverrechnungssatz!I5659,0,IF(M690=Stundenverrechnungssatz!K5659,0,IF(M690=Stundenverrechnungssatz!M5659,0,1)))))))</f>
        <v>0</v>
      </c>
      <c r="V690" s="20"/>
    </row>
    <row r="691" spans="1:22" s="38" customFormat="1" ht="15" customHeight="1" x14ac:dyDescent="0.2">
      <c r="A691" s="160">
        <v>687</v>
      </c>
      <c r="B691" s="161" t="s">
        <v>895</v>
      </c>
      <c r="C691" s="161" t="s">
        <v>1101</v>
      </c>
      <c r="D691" s="161" t="s">
        <v>285</v>
      </c>
      <c r="E691" s="161" t="s">
        <v>1166</v>
      </c>
      <c r="F691" s="161" t="s">
        <v>212</v>
      </c>
      <c r="G691" s="161" t="s">
        <v>333</v>
      </c>
      <c r="H691" s="162">
        <v>74.19</v>
      </c>
      <c r="I691" s="163"/>
      <c r="J691" s="158" t="s">
        <v>36</v>
      </c>
      <c r="K691" s="159"/>
      <c r="L691" s="153">
        <v>191.11</v>
      </c>
      <c r="M691" s="154">
        <f t="shared" si="88"/>
        <v>17.98</v>
      </c>
      <c r="N691" s="155" t="str">
        <f t="shared" si="89"/>
        <v/>
      </c>
      <c r="O691" s="156">
        <f t="shared" si="90"/>
        <v>14178.4509</v>
      </c>
      <c r="P691" s="156" t="e">
        <f t="shared" si="91"/>
        <v>#VALUE!</v>
      </c>
      <c r="Q691" s="156" t="e">
        <f t="shared" si="92"/>
        <v>#VALUE!</v>
      </c>
      <c r="R691" s="157" t="str">
        <f t="shared" si="94"/>
        <v>F</v>
      </c>
      <c r="S691" s="157">
        <f t="shared" si="93"/>
        <v>17.98</v>
      </c>
      <c r="T691" s="157">
        <f t="shared" si="87"/>
        <v>0</v>
      </c>
      <c r="U691" s="157">
        <f>IF(M691&lt;&gt;0,IF(M691=SVS,0,IF(M691=SVSg,0,IF(M691=Stundenverrechnungssatz!G5660,0,IF(M691=Stundenverrechnungssatz!I5660,0,IF(M691=Stundenverrechnungssatz!K5660,0,IF(M691=Stundenverrechnungssatz!M5660,0,1)))))))</f>
        <v>0</v>
      </c>
      <c r="V691" s="20"/>
    </row>
    <row r="692" spans="1:22" s="38" customFormat="1" ht="15" customHeight="1" x14ac:dyDescent="0.2">
      <c r="A692" s="160">
        <v>688</v>
      </c>
      <c r="B692" s="161" t="s">
        <v>895</v>
      </c>
      <c r="C692" s="161" t="s">
        <v>1101</v>
      </c>
      <c r="D692" s="161" t="s">
        <v>285</v>
      </c>
      <c r="E692" s="161" t="s">
        <v>1166</v>
      </c>
      <c r="F692" s="161" t="s">
        <v>588</v>
      </c>
      <c r="G692" s="161" t="s">
        <v>333</v>
      </c>
      <c r="H692" s="162">
        <v>50.79</v>
      </c>
      <c r="I692" s="163"/>
      <c r="J692" s="158" t="s">
        <v>37</v>
      </c>
      <c r="K692" s="159"/>
      <c r="L692" s="153">
        <v>191.11</v>
      </c>
      <c r="M692" s="154">
        <f t="shared" si="88"/>
        <v>17.98</v>
      </c>
      <c r="N692" s="155" t="str">
        <f t="shared" si="89"/>
        <v/>
      </c>
      <c r="O692" s="156">
        <f t="shared" si="90"/>
        <v>9706.4768999999997</v>
      </c>
      <c r="P692" s="156" t="e">
        <f t="shared" si="91"/>
        <v>#VALUE!</v>
      </c>
      <c r="Q692" s="156" t="e">
        <f t="shared" si="92"/>
        <v>#VALUE!</v>
      </c>
      <c r="R692" s="157" t="str">
        <f t="shared" si="94"/>
        <v>G</v>
      </c>
      <c r="S692" s="157">
        <f t="shared" si="93"/>
        <v>17.98</v>
      </c>
      <c r="T692" s="157">
        <f t="shared" si="87"/>
        <v>0</v>
      </c>
      <c r="U692" s="157">
        <f>IF(M692&lt;&gt;0,IF(M692=SVS,0,IF(M692=SVSg,0,IF(M692=Stundenverrechnungssatz!G5661,0,IF(M692=Stundenverrechnungssatz!I5661,0,IF(M692=Stundenverrechnungssatz!K5661,0,IF(M692=Stundenverrechnungssatz!M5661,0,1)))))))</f>
        <v>0</v>
      </c>
      <c r="V692" s="20"/>
    </row>
    <row r="693" spans="1:22" s="38" customFormat="1" ht="15" customHeight="1" x14ac:dyDescent="0.2">
      <c r="A693" s="160">
        <v>689</v>
      </c>
      <c r="B693" s="161" t="s">
        <v>895</v>
      </c>
      <c r="C693" s="161" t="s">
        <v>1101</v>
      </c>
      <c r="D693" s="161" t="s">
        <v>285</v>
      </c>
      <c r="E693" s="161" t="s">
        <v>1167</v>
      </c>
      <c r="F693" s="161" t="s">
        <v>212</v>
      </c>
      <c r="G693" s="161" t="s">
        <v>333</v>
      </c>
      <c r="H693" s="162">
        <v>24.13</v>
      </c>
      <c r="I693" s="163"/>
      <c r="J693" s="158" t="s">
        <v>36</v>
      </c>
      <c r="K693" s="159"/>
      <c r="L693" s="153">
        <v>191.11</v>
      </c>
      <c r="M693" s="154">
        <f t="shared" si="88"/>
        <v>17.98</v>
      </c>
      <c r="N693" s="155" t="str">
        <f t="shared" si="89"/>
        <v/>
      </c>
      <c r="O693" s="156">
        <f t="shared" si="90"/>
        <v>4611.4843000000001</v>
      </c>
      <c r="P693" s="156" t="e">
        <f t="shared" si="91"/>
        <v>#VALUE!</v>
      </c>
      <c r="Q693" s="156" t="e">
        <f t="shared" si="92"/>
        <v>#VALUE!</v>
      </c>
      <c r="R693" s="157" t="str">
        <f t="shared" si="94"/>
        <v>F</v>
      </c>
      <c r="S693" s="157">
        <f t="shared" si="93"/>
        <v>17.98</v>
      </c>
      <c r="T693" s="157">
        <f t="shared" si="87"/>
        <v>0</v>
      </c>
      <c r="U693" s="157">
        <f>IF(M693&lt;&gt;0,IF(M693=SVS,0,IF(M693=SVSg,0,IF(M693=Stundenverrechnungssatz!G5662,0,IF(M693=Stundenverrechnungssatz!I5662,0,IF(M693=Stundenverrechnungssatz!K5662,0,IF(M693=Stundenverrechnungssatz!M5662,0,1)))))))</f>
        <v>0</v>
      </c>
      <c r="V693" s="20"/>
    </row>
    <row r="694" spans="1:22" s="38" customFormat="1" ht="15" customHeight="1" x14ac:dyDescent="0.2">
      <c r="A694" s="160">
        <v>690</v>
      </c>
      <c r="B694" s="161" t="s">
        <v>895</v>
      </c>
      <c r="C694" s="161" t="s">
        <v>1101</v>
      </c>
      <c r="D694" s="161" t="s">
        <v>285</v>
      </c>
      <c r="E694" s="161" t="s">
        <v>1168</v>
      </c>
      <c r="F694" s="161" t="s">
        <v>231</v>
      </c>
      <c r="G694" s="161" t="s">
        <v>333</v>
      </c>
      <c r="H694" s="162">
        <v>6.59</v>
      </c>
      <c r="I694" s="163"/>
      <c r="J694" s="158" t="s">
        <v>52</v>
      </c>
      <c r="K694" s="159"/>
      <c r="L694" s="153">
        <v>191.11</v>
      </c>
      <c r="M694" s="154">
        <f t="shared" si="88"/>
        <v>17.98</v>
      </c>
      <c r="N694" s="155" t="str">
        <f t="shared" si="89"/>
        <v/>
      </c>
      <c r="O694" s="156">
        <f t="shared" si="90"/>
        <v>1259.4149</v>
      </c>
      <c r="P694" s="156" t="e">
        <f t="shared" si="91"/>
        <v>#VALUE!</v>
      </c>
      <c r="Q694" s="156" t="e">
        <f t="shared" si="92"/>
        <v>#VALUE!</v>
      </c>
      <c r="R694" s="157" t="str">
        <f t="shared" si="94"/>
        <v>E</v>
      </c>
      <c r="S694" s="157">
        <f t="shared" si="93"/>
        <v>17.98</v>
      </c>
      <c r="T694" s="157">
        <f t="shared" si="87"/>
        <v>0</v>
      </c>
      <c r="U694" s="157">
        <f>IF(M694&lt;&gt;0,IF(M694=SVS,0,IF(M694=SVSg,0,IF(M694=Stundenverrechnungssatz!G5663,0,IF(M694=Stundenverrechnungssatz!I5663,0,IF(M694=Stundenverrechnungssatz!K5663,0,IF(M694=Stundenverrechnungssatz!M5663,0,1)))))))</f>
        <v>0</v>
      </c>
      <c r="V694" s="20"/>
    </row>
    <row r="695" spans="1:22" s="38" customFormat="1" ht="15" customHeight="1" x14ac:dyDescent="0.2">
      <c r="A695" s="160">
        <v>691</v>
      </c>
      <c r="B695" s="161" t="s">
        <v>895</v>
      </c>
      <c r="C695" s="161" t="s">
        <v>1101</v>
      </c>
      <c r="D695" s="161" t="s">
        <v>285</v>
      </c>
      <c r="E695" s="161" t="s">
        <v>1169</v>
      </c>
      <c r="F695" s="161" t="s">
        <v>225</v>
      </c>
      <c r="G695" s="161" t="s">
        <v>363</v>
      </c>
      <c r="H695" s="162">
        <v>26.53</v>
      </c>
      <c r="I695" s="163"/>
      <c r="J695" s="158" t="s">
        <v>31</v>
      </c>
      <c r="K695" s="159"/>
      <c r="L695" s="153">
        <v>96.05</v>
      </c>
      <c r="M695" s="154">
        <f t="shared" si="88"/>
        <v>17.98</v>
      </c>
      <c r="N695" s="155" t="str">
        <f t="shared" si="89"/>
        <v/>
      </c>
      <c r="O695" s="156">
        <f t="shared" si="90"/>
        <v>2548.2065000000002</v>
      </c>
      <c r="P695" s="156" t="e">
        <f t="shared" si="91"/>
        <v>#VALUE!</v>
      </c>
      <c r="Q695" s="156" t="e">
        <f t="shared" si="92"/>
        <v>#VALUE!</v>
      </c>
      <c r="R695" s="157" t="str">
        <f t="shared" si="94"/>
        <v>A</v>
      </c>
      <c r="S695" s="157">
        <f t="shared" si="93"/>
        <v>17.98</v>
      </c>
      <c r="T695" s="157">
        <f t="shared" si="87"/>
        <v>0</v>
      </c>
      <c r="U695" s="157">
        <f>IF(M695&lt;&gt;0,IF(M695=SVS,0,IF(M695=SVSg,0,IF(M695=Stundenverrechnungssatz!G5664,0,IF(M695=Stundenverrechnungssatz!I5664,0,IF(M695=Stundenverrechnungssatz!K5664,0,IF(M695=Stundenverrechnungssatz!M5664,0,1)))))))</f>
        <v>0</v>
      </c>
      <c r="V695" s="20"/>
    </row>
    <row r="696" spans="1:22" s="38" customFormat="1" ht="15" customHeight="1" x14ac:dyDescent="0.2">
      <c r="A696" s="160">
        <v>692</v>
      </c>
      <c r="B696" s="161" t="s">
        <v>895</v>
      </c>
      <c r="C696" s="161" t="s">
        <v>1101</v>
      </c>
      <c r="D696" s="161" t="s">
        <v>285</v>
      </c>
      <c r="E696" s="161" t="s">
        <v>1170</v>
      </c>
      <c r="F696" s="161" t="s">
        <v>409</v>
      </c>
      <c r="G696" s="161" t="s">
        <v>351</v>
      </c>
      <c r="H696" s="162">
        <v>12.7</v>
      </c>
      <c r="I696" s="163"/>
      <c r="J696" s="158" t="s">
        <v>101</v>
      </c>
      <c r="K696" s="159"/>
      <c r="L696" s="153">
        <v>191.11</v>
      </c>
      <c r="M696" s="154">
        <f t="shared" si="88"/>
        <v>17.98</v>
      </c>
      <c r="N696" s="155" t="str">
        <f t="shared" si="89"/>
        <v/>
      </c>
      <c r="O696" s="156">
        <f t="shared" si="90"/>
        <v>2427.0970000000002</v>
      </c>
      <c r="P696" s="156" t="e">
        <f t="shared" si="91"/>
        <v>#VALUE!</v>
      </c>
      <c r="Q696" s="156" t="e">
        <f t="shared" si="92"/>
        <v>#VALUE!</v>
      </c>
      <c r="R696" s="157" t="str">
        <f t="shared" si="94"/>
        <v>O</v>
      </c>
      <c r="S696" s="157">
        <f t="shared" si="93"/>
        <v>17.98</v>
      </c>
      <c r="T696" s="157">
        <f t="shared" si="87"/>
        <v>0</v>
      </c>
      <c r="U696" s="157">
        <f>IF(M696&lt;&gt;0,IF(M696=SVS,0,IF(M696=SVSg,0,IF(M696=Stundenverrechnungssatz!G5665,0,IF(M696=Stundenverrechnungssatz!I5665,0,IF(M696=Stundenverrechnungssatz!K5665,0,IF(M696=Stundenverrechnungssatz!M5665,0,1)))))))</f>
        <v>0</v>
      </c>
      <c r="V696" s="20"/>
    </row>
    <row r="697" spans="1:22" s="38" customFormat="1" ht="15" customHeight="1" x14ac:dyDescent="0.2">
      <c r="A697" s="160">
        <v>693</v>
      </c>
      <c r="B697" s="161" t="s">
        <v>895</v>
      </c>
      <c r="C697" s="161" t="s">
        <v>1101</v>
      </c>
      <c r="D697" s="161" t="s">
        <v>285</v>
      </c>
      <c r="E697" s="161" t="s">
        <v>1171</v>
      </c>
      <c r="F697" s="161" t="s">
        <v>223</v>
      </c>
      <c r="G697" s="161" t="s">
        <v>363</v>
      </c>
      <c r="H697" s="162">
        <v>26.53</v>
      </c>
      <c r="I697" s="163"/>
      <c r="J697" s="158" t="s">
        <v>31</v>
      </c>
      <c r="K697" s="159"/>
      <c r="L697" s="153">
        <v>96.05</v>
      </c>
      <c r="M697" s="154">
        <f t="shared" si="88"/>
        <v>17.98</v>
      </c>
      <c r="N697" s="155" t="str">
        <f t="shared" si="89"/>
        <v/>
      </c>
      <c r="O697" s="156">
        <f t="shared" si="90"/>
        <v>2548.2065000000002</v>
      </c>
      <c r="P697" s="156" t="e">
        <f t="shared" si="91"/>
        <v>#VALUE!</v>
      </c>
      <c r="Q697" s="156" t="e">
        <f t="shared" si="92"/>
        <v>#VALUE!</v>
      </c>
      <c r="R697" s="157" t="str">
        <f t="shared" si="94"/>
        <v>A</v>
      </c>
      <c r="S697" s="157">
        <f t="shared" si="93"/>
        <v>17.98</v>
      </c>
      <c r="T697" s="157">
        <f t="shared" si="87"/>
        <v>0</v>
      </c>
      <c r="U697" s="157">
        <f>IF(M697&lt;&gt;0,IF(M697=SVS,0,IF(M697=SVSg,0,IF(M697=Stundenverrechnungssatz!G5666,0,IF(M697=Stundenverrechnungssatz!I5666,0,IF(M697=Stundenverrechnungssatz!K5666,0,IF(M697=Stundenverrechnungssatz!M5666,0,1)))))))</f>
        <v>0</v>
      </c>
      <c r="V697" s="20"/>
    </row>
    <row r="698" spans="1:22" s="38" customFormat="1" ht="15" customHeight="1" x14ac:dyDescent="0.2">
      <c r="A698" s="160">
        <v>694</v>
      </c>
      <c r="B698" s="161" t="s">
        <v>895</v>
      </c>
      <c r="C698" s="161" t="s">
        <v>1101</v>
      </c>
      <c r="D698" s="161" t="s">
        <v>285</v>
      </c>
      <c r="E698" s="161" t="s">
        <v>1172</v>
      </c>
      <c r="F698" s="161" t="s">
        <v>1173</v>
      </c>
      <c r="G698" s="161" t="s">
        <v>363</v>
      </c>
      <c r="H698" s="162">
        <v>19.690000000000001</v>
      </c>
      <c r="I698" s="163"/>
      <c r="J698" s="158" t="s">
        <v>31</v>
      </c>
      <c r="K698" s="159"/>
      <c r="L698" s="153">
        <v>96.05</v>
      </c>
      <c r="M698" s="154">
        <f t="shared" si="88"/>
        <v>17.98</v>
      </c>
      <c r="N698" s="155" t="str">
        <f t="shared" si="89"/>
        <v/>
      </c>
      <c r="O698" s="156">
        <f t="shared" si="90"/>
        <v>1891.2245</v>
      </c>
      <c r="P698" s="156" t="e">
        <f t="shared" si="91"/>
        <v>#VALUE!</v>
      </c>
      <c r="Q698" s="156" t="e">
        <f t="shared" si="92"/>
        <v>#VALUE!</v>
      </c>
      <c r="R698" s="157" t="str">
        <f t="shared" si="94"/>
        <v>A</v>
      </c>
      <c r="S698" s="157">
        <f t="shared" si="93"/>
        <v>17.98</v>
      </c>
      <c r="T698" s="157">
        <f t="shared" si="87"/>
        <v>0</v>
      </c>
      <c r="U698" s="157">
        <f>IF(M698&lt;&gt;0,IF(M698=SVS,0,IF(M698=SVSg,0,IF(M698=Stundenverrechnungssatz!G5667,0,IF(M698=Stundenverrechnungssatz!I5667,0,IF(M698=Stundenverrechnungssatz!K5667,0,IF(M698=Stundenverrechnungssatz!M5667,0,1)))))))</f>
        <v>0</v>
      </c>
      <c r="V698" s="20"/>
    </row>
    <row r="699" spans="1:22" s="38" customFormat="1" ht="15" customHeight="1" x14ac:dyDescent="0.2">
      <c r="A699" s="160">
        <v>695</v>
      </c>
      <c r="B699" s="161" t="s">
        <v>895</v>
      </c>
      <c r="C699" s="161" t="s">
        <v>1101</v>
      </c>
      <c r="D699" s="161" t="s">
        <v>285</v>
      </c>
      <c r="E699" s="161" t="s">
        <v>1174</v>
      </c>
      <c r="F699" s="161" t="s">
        <v>1175</v>
      </c>
      <c r="G699" s="161" t="s">
        <v>363</v>
      </c>
      <c r="H699" s="162">
        <v>16.28</v>
      </c>
      <c r="I699" s="163"/>
      <c r="J699" s="158" t="s">
        <v>31</v>
      </c>
      <c r="K699" s="159"/>
      <c r="L699" s="153">
        <v>96.05</v>
      </c>
      <c r="M699" s="154">
        <f t="shared" si="88"/>
        <v>17.98</v>
      </c>
      <c r="N699" s="155" t="str">
        <f t="shared" si="89"/>
        <v/>
      </c>
      <c r="O699" s="156">
        <f t="shared" si="90"/>
        <v>1563.694</v>
      </c>
      <c r="P699" s="156" t="e">
        <f t="shared" si="91"/>
        <v>#VALUE!</v>
      </c>
      <c r="Q699" s="156" t="e">
        <f t="shared" si="92"/>
        <v>#VALUE!</v>
      </c>
      <c r="R699" s="157" t="str">
        <f t="shared" si="94"/>
        <v>A</v>
      </c>
      <c r="S699" s="157">
        <f t="shared" si="93"/>
        <v>17.98</v>
      </c>
      <c r="T699" s="157">
        <f t="shared" si="87"/>
        <v>0</v>
      </c>
      <c r="U699" s="157">
        <f>IF(M699&lt;&gt;0,IF(M699=SVS,0,IF(M699=SVSg,0,IF(M699=Stundenverrechnungssatz!G5668,0,IF(M699=Stundenverrechnungssatz!I5668,0,IF(M699=Stundenverrechnungssatz!K5668,0,IF(M699=Stundenverrechnungssatz!M5668,0,1)))))))</f>
        <v>0</v>
      </c>
      <c r="V699" s="20"/>
    </row>
    <row r="700" spans="1:22" s="38" customFormat="1" ht="15" customHeight="1" x14ac:dyDescent="0.2">
      <c r="A700" s="160">
        <v>696</v>
      </c>
      <c r="B700" s="161" t="s">
        <v>895</v>
      </c>
      <c r="C700" s="161" t="s">
        <v>1101</v>
      </c>
      <c r="D700" s="161" t="s">
        <v>285</v>
      </c>
      <c r="E700" s="161" t="s">
        <v>1176</v>
      </c>
      <c r="F700" s="161" t="s">
        <v>1177</v>
      </c>
      <c r="G700" s="161" t="s">
        <v>351</v>
      </c>
      <c r="H700" s="162">
        <v>16.239999999999998</v>
      </c>
      <c r="I700" s="163"/>
      <c r="J700" s="158" t="s">
        <v>31</v>
      </c>
      <c r="K700" s="159"/>
      <c r="L700" s="153">
        <v>96.05</v>
      </c>
      <c r="M700" s="154">
        <f t="shared" si="88"/>
        <v>17.98</v>
      </c>
      <c r="N700" s="155" t="str">
        <f t="shared" si="89"/>
        <v/>
      </c>
      <c r="O700" s="156">
        <f t="shared" si="90"/>
        <v>1559.8519999999999</v>
      </c>
      <c r="P700" s="156" t="e">
        <f t="shared" si="91"/>
        <v>#VALUE!</v>
      </c>
      <c r="Q700" s="156" t="e">
        <f t="shared" si="92"/>
        <v>#VALUE!</v>
      </c>
      <c r="R700" s="157" t="str">
        <f t="shared" si="94"/>
        <v>A</v>
      </c>
      <c r="S700" s="157">
        <f t="shared" si="93"/>
        <v>17.98</v>
      </c>
      <c r="T700" s="157">
        <f t="shared" si="87"/>
        <v>0</v>
      </c>
      <c r="U700" s="157">
        <f>IF(M700&lt;&gt;0,IF(M700=SVS,0,IF(M700=SVSg,0,IF(M700=Stundenverrechnungssatz!G5669,0,IF(M700=Stundenverrechnungssatz!I5669,0,IF(M700=Stundenverrechnungssatz!K5669,0,IF(M700=Stundenverrechnungssatz!M5669,0,1)))))))</f>
        <v>0</v>
      </c>
      <c r="V700" s="20"/>
    </row>
    <row r="701" spans="1:22" s="38" customFormat="1" ht="15" customHeight="1" x14ac:dyDescent="0.2">
      <c r="A701" s="160">
        <v>697</v>
      </c>
      <c r="B701" s="161" t="s">
        <v>895</v>
      </c>
      <c r="C701" s="161" t="s">
        <v>1101</v>
      </c>
      <c r="D701" s="161" t="s">
        <v>285</v>
      </c>
      <c r="E701" s="161" t="s">
        <v>1178</v>
      </c>
      <c r="F701" s="161" t="s">
        <v>1179</v>
      </c>
      <c r="G701" s="161" t="s">
        <v>363</v>
      </c>
      <c r="H701" s="162">
        <v>21.9</v>
      </c>
      <c r="I701" s="163"/>
      <c r="J701" s="158" t="s">
        <v>31</v>
      </c>
      <c r="K701" s="159"/>
      <c r="L701" s="153">
        <v>96.05</v>
      </c>
      <c r="M701" s="154">
        <f t="shared" si="88"/>
        <v>17.98</v>
      </c>
      <c r="N701" s="155" t="str">
        <f t="shared" si="89"/>
        <v/>
      </c>
      <c r="O701" s="156">
        <f t="shared" si="90"/>
        <v>2103.4949999999999</v>
      </c>
      <c r="P701" s="156" t="e">
        <f t="shared" si="91"/>
        <v>#VALUE!</v>
      </c>
      <c r="Q701" s="156" t="e">
        <f t="shared" si="92"/>
        <v>#VALUE!</v>
      </c>
      <c r="R701" s="157" t="str">
        <f t="shared" si="94"/>
        <v>A</v>
      </c>
      <c r="S701" s="157">
        <f t="shared" si="93"/>
        <v>17.98</v>
      </c>
      <c r="T701" s="157">
        <f t="shared" si="87"/>
        <v>0</v>
      </c>
      <c r="U701" s="157">
        <f>IF(M701&lt;&gt;0,IF(M701=SVS,0,IF(M701=SVSg,0,IF(M701=Stundenverrechnungssatz!G5670,0,IF(M701=Stundenverrechnungssatz!I5670,0,IF(M701=Stundenverrechnungssatz!K5670,0,IF(M701=Stundenverrechnungssatz!M5670,0,1)))))))</f>
        <v>0</v>
      </c>
      <c r="V701" s="20"/>
    </row>
    <row r="702" spans="1:22" s="38" customFormat="1" ht="15" customHeight="1" x14ac:dyDescent="0.2">
      <c r="A702" s="160">
        <v>698</v>
      </c>
      <c r="B702" s="161" t="s">
        <v>895</v>
      </c>
      <c r="C702" s="161" t="s">
        <v>1101</v>
      </c>
      <c r="D702" s="161" t="s">
        <v>285</v>
      </c>
      <c r="E702" s="161" t="s">
        <v>1180</v>
      </c>
      <c r="F702" s="161" t="s">
        <v>421</v>
      </c>
      <c r="G702" s="161" t="s">
        <v>333</v>
      </c>
      <c r="H702" s="162">
        <v>17.84</v>
      </c>
      <c r="I702" s="163"/>
      <c r="J702" s="158" t="s">
        <v>61</v>
      </c>
      <c r="K702" s="159"/>
      <c r="L702" s="153">
        <v>191.11</v>
      </c>
      <c r="M702" s="154">
        <f t="shared" si="88"/>
        <v>17.98</v>
      </c>
      <c r="N702" s="155" t="str">
        <f t="shared" si="89"/>
        <v/>
      </c>
      <c r="O702" s="156">
        <f t="shared" si="90"/>
        <v>3409.4024000000004</v>
      </c>
      <c r="P702" s="156" t="e">
        <f t="shared" si="91"/>
        <v>#VALUE!</v>
      </c>
      <c r="Q702" s="156" t="e">
        <f t="shared" si="92"/>
        <v>#VALUE!</v>
      </c>
      <c r="R702" s="157" t="str">
        <f t="shared" si="94"/>
        <v>K</v>
      </c>
      <c r="S702" s="157">
        <f t="shared" si="93"/>
        <v>17.98</v>
      </c>
      <c r="T702" s="157">
        <f t="shared" ref="T702:T765" si="95">IF(I702="x",H702,0)</f>
        <v>0</v>
      </c>
      <c r="U702" s="157">
        <f>IF(M702&lt;&gt;0,IF(M702=SVS,0,IF(M702=SVSg,0,IF(M702=Stundenverrechnungssatz!G5671,0,IF(M702=Stundenverrechnungssatz!I5671,0,IF(M702=Stundenverrechnungssatz!K5671,0,IF(M702=Stundenverrechnungssatz!M5671,0,1)))))))</f>
        <v>0</v>
      </c>
      <c r="V702" s="20"/>
    </row>
    <row r="703" spans="1:22" s="38" customFormat="1" ht="15" customHeight="1" x14ac:dyDescent="0.2">
      <c r="A703" s="160">
        <v>699</v>
      </c>
      <c r="B703" s="161" t="s">
        <v>895</v>
      </c>
      <c r="C703" s="161" t="s">
        <v>1101</v>
      </c>
      <c r="D703" s="161" t="s">
        <v>285</v>
      </c>
      <c r="E703" s="161" t="s">
        <v>1181</v>
      </c>
      <c r="F703" s="161" t="s">
        <v>282</v>
      </c>
      <c r="G703" s="161" t="s">
        <v>363</v>
      </c>
      <c r="H703" s="162">
        <v>36.47</v>
      </c>
      <c r="I703" s="163"/>
      <c r="J703" s="158" t="s">
        <v>51</v>
      </c>
      <c r="K703" s="159"/>
      <c r="L703" s="153">
        <v>191.11</v>
      </c>
      <c r="M703" s="154">
        <f t="shared" si="88"/>
        <v>17.98</v>
      </c>
      <c r="N703" s="155" t="str">
        <f t="shared" si="89"/>
        <v/>
      </c>
      <c r="O703" s="156">
        <f t="shared" si="90"/>
        <v>6969.7817000000005</v>
      </c>
      <c r="P703" s="156" t="e">
        <f t="shared" si="91"/>
        <v>#VALUE!</v>
      </c>
      <c r="Q703" s="156" t="e">
        <f t="shared" si="92"/>
        <v>#VALUE!</v>
      </c>
      <c r="R703" s="157" t="str">
        <f t="shared" si="94"/>
        <v>D</v>
      </c>
      <c r="S703" s="157">
        <f t="shared" si="93"/>
        <v>17.98</v>
      </c>
      <c r="T703" s="157">
        <f t="shared" si="95"/>
        <v>0</v>
      </c>
      <c r="U703" s="157">
        <f>IF(M703&lt;&gt;0,IF(M703=SVS,0,IF(M703=SVSg,0,IF(M703=Stundenverrechnungssatz!G5672,0,IF(M703=Stundenverrechnungssatz!I5672,0,IF(M703=Stundenverrechnungssatz!K5672,0,IF(M703=Stundenverrechnungssatz!M5672,0,1)))))))</f>
        <v>0</v>
      </c>
      <c r="V703" s="20"/>
    </row>
    <row r="704" spans="1:22" s="38" customFormat="1" ht="15" customHeight="1" x14ac:dyDescent="0.2">
      <c r="A704" s="160">
        <v>700</v>
      </c>
      <c r="B704" s="161" t="s">
        <v>895</v>
      </c>
      <c r="C704" s="161" t="s">
        <v>1101</v>
      </c>
      <c r="D704" s="161" t="s">
        <v>285</v>
      </c>
      <c r="E704" s="161" t="s">
        <v>1182</v>
      </c>
      <c r="F704" s="161" t="s">
        <v>227</v>
      </c>
      <c r="G704" s="161" t="s">
        <v>363</v>
      </c>
      <c r="H704" s="162">
        <v>130.07</v>
      </c>
      <c r="I704" s="163"/>
      <c r="J704" s="158" t="s">
        <v>51</v>
      </c>
      <c r="K704" s="159"/>
      <c r="L704" s="153">
        <v>191.11</v>
      </c>
      <c r="M704" s="154">
        <f t="shared" si="88"/>
        <v>17.98</v>
      </c>
      <c r="N704" s="155" t="str">
        <f t="shared" si="89"/>
        <v/>
      </c>
      <c r="O704" s="156">
        <f t="shared" si="90"/>
        <v>24857.6777</v>
      </c>
      <c r="P704" s="156" t="e">
        <f t="shared" si="91"/>
        <v>#VALUE!</v>
      </c>
      <c r="Q704" s="156" t="e">
        <f t="shared" si="92"/>
        <v>#VALUE!</v>
      </c>
      <c r="R704" s="157" t="str">
        <f t="shared" si="94"/>
        <v>D</v>
      </c>
      <c r="S704" s="157">
        <f t="shared" si="93"/>
        <v>17.98</v>
      </c>
      <c r="T704" s="157">
        <f t="shared" si="95"/>
        <v>0</v>
      </c>
      <c r="U704" s="157">
        <f>IF(M704&lt;&gt;0,IF(M704=SVS,0,IF(M704=SVSg,0,IF(M704=Stundenverrechnungssatz!G5673,0,IF(M704=Stundenverrechnungssatz!I5673,0,IF(M704=Stundenverrechnungssatz!K5673,0,IF(M704=Stundenverrechnungssatz!M5673,0,1)))))))</f>
        <v>0</v>
      </c>
      <c r="V704" s="20"/>
    </row>
    <row r="705" spans="1:22" s="38" customFormat="1" ht="15" customHeight="1" x14ac:dyDescent="0.2">
      <c r="A705" s="160">
        <v>701</v>
      </c>
      <c r="B705" s="161" t="s">
        <v>895</v>
      </c>
      <c r="C705" s="161" t="s">
        <v>1101</v>
      </c>
      <c r="D705" s="161" t="s">
        <v>285</v>
      </c>
      <c r="E705" s="161" t="s">
        <v>1183</v>
      </c>
      <c r="F705" s="161" t="s">
        <v>1184</v>
      </c>
      <c r="G705" s="161" t="s">
        <v>351</v>
      </c>
      <c r="H705" s="162">
        <v>36.369999999999997</v>
      </c>
      <c r="I705" s="163"/>
      <c r="J705" s="158" t="s">
        <v>31</v>
      </c>
      <c r="K705" s="159"/>
      <c r="L705" s="153">
        <v>96.05</v>
      </c>
      <c r="M705" s="154">
        <f t="shared" si="88"/>
        <v>17.98</v>
      </c>
      <c r="N705" s="155" t="str">
        <f t="shared" si="89"/>
        <v/>
      </c>
      <c r="O705" s="156">
        <f t="shared" si="90"/>
        <v>3493.3384999999998</v>
      </c>
      <c r="P705" s="156" t="e">
        <f t="shared" si="91"/>
        <v>#VALUE!</v>
      </c>
      <c r="Q705" s="156" t="e">
        <f t="shared" si="92"/>
        <v>#VALUE!</v>
      </c>
      <c r="R705" s="157" t="str">
        <f t="shared" si="94"/>
        <v>A</v>
      </c>
      <c r="S705" s="157">
        <f t="shared" si="93"/>
        <v>17.98</v>
      </c>
      <c r="T705" s="157">
        <f t="shared" si="95"/>
        <v>0</v>
      </c>
      <c r="U705" s="157">
        <f>IF(M705&lt;&gt;0,IF(M705=SVS,0,IF(M705=SVSg,0,IF(M705=Stundenverrechnungssatz!G5674,0,IF(M705=Stundenverrechnungssatz!I5674,0,IF(M705=Stundenverrechnungssatz!K5674,0,IF(M705=Stundenverrechnungssatz!M5674,0,1)))))))</f>
        <v>0</v>
      </c>
      <c r="V705" s="20"/>
    </row>
    <row r="706" spans="1:22" s="38" customFormat="1" ht="15" customHeight="1" x14ac:dyDescent="0.2">
      <c r="A706" s="160">
        <v>702</v>
      </c>
      <c r="B706" s="161" t="s">
        <v>895</v>
      </c>
      <c r="C706" s="161" t="s">
        <v>1101</v>
      </c>
      <c r="D706" s="161" t="s">
        <v>285</v>
      </c>
      <c r="E706" s="161" t="s">
        <v>1185</v>
      </c>
      <c r="F706" s="161" t="s">
        <v>421</v>
      </c>
      <c r="G706" s="161" t="s">
        <v>351</v>
      </c>
      <c r="H706" s="162">
        <v>18.149999999999999</v>
      </c>
      <c r="I706" s="163"/>
      <c r="J706" s="158" t="s">
        <v>61</v>
      </c>
      <c r="K706" s="159"/>
      <c r="L706" s="153">
        <v>191.11</v>
      </c>
      <c r="M706" s="154">
        <f t="shared" si="88"/>
        <v>17.98</v>
      </c>
      <c r="N706" s="155" t="str">
        <f t="shared" si="89"/>
        <v/>
      </c>
      <c r="O706" s="156">
        <f t="shared" si="90"/>
        <v>3468.6464999999998</v>
      </c>
      <c r="P706" s="156" t="e">
        <f t="shared" si="91"/>
        <v>#VALUE!</v>
      </c>
      <c r="Q706" s="156" t="e">
        <f t="shared" si="92"/>
        <v>#VALUE!</v>
      </c>
      <c r="R706" s="157" t="str">
        <f t="shared" si="94"/>
        <v>K</v>
      </c>
      <c r="S706" s="157">
        <f t="shared" si="93"/>
        <v>17.98</v>
      </c>
      <c r="T706" s="157">
        <f t="shared" si="95"/>
        <v>0</v>
      </c>
      <c r="U706" s="157">
        <f>IF(M706&lt;&gt;0,IF(M706=SVS,0,IF(M706=SVSg,0,IF(M706=Stundenverrechnungssatz!G5675,0,IF(M706=Stundenverrechnungssatz!I5675,0,IF(M706=Stundenverrechnungssatz!K5675,0,IF(M706=Stundenverrechnungssatz!M5675,0,1)))))))</f>
        <v>0</v>
      </c>
      <c r="V706" s="20"/>
    </row>
    <row r="707" spans="1:22" s="38" customFormat="1" ht="15" customHeight="1" x14ac:dyDescent="0.2">
      <c r="A707" s="160">
        <v>703</v>
      </c>
      <c r="B707" s="161" t="s">
        <v>895</v>
      </c>
      <c r="C707" s="161" t="s">
        <v>1101</v>
      </c>
      <c r="D707" s="161" t="s">
        <v>285</v>
      </c>
      <c r="E707" s="161" t="s">
        <v>1186</v>
      </c>
      <c r="F707" s="161" t="s">
        <v>1187</v>
      </c>
      <c r="G707" s="161" t="s">
        <v>351</v>
      </c>
      <c r="H707" s="162">
        <v>10.220000000000001</v>
      </c>
      <c r="I707" s="163"/>
      <c r="J707" s="158" t="s">
        <v>64</v>
      </c>
      <c r="K707" s="159"/>
      <c r="L707" s="153">
        <v>9</v>
      </c>
      <c r="M707" s="154">
        <f t="shared" si="88"/>
        <v>17.98</v>
      </c>
      <c r="N707" s="155" t="str">
        <f t="shared" si="89"/>
        <v/>
      </c>
      <c r="O707" s="156">
        <f t="shared" si="90"/>
        <v>91.98</v>
      </c>
      <c r="P707" s="156" t="e">
        <f t="shared" si="91"/>
        <v>#VALUE!</v>
      </c>
      <c r="Q707" s="156" t="e">
        <f t="shared" si="92"/>
        <v>#VALUE!</v>
      </c>
      <c r="R707" s="157" t="str">
        <f t="shared" si="94"/>
        <v>T</v>
      </c>
      <c r="S707" s="157">
        <f t="shared" si="93"/>
        <v>17.98</v>
      </c>
      <c r="T707" s="157">
        <f t="shared" si="95"/>
        <v>0</v>
      </c>
      <c r="U707" s="157">
        <f>IF(M707&lt;&gt;0,IF(M707=SVS,0,IF(M707=SVSg,0,IF(M707=Stundenverrechnungssatz!G5676,0,IF(M707=Stundenverrechnungssatz!I5676,0,IF(M707=Stundenverrechnungssatz!K5676,0,IF(M707=Stundenverrechnungssatz!M5676,0,1)))))))</f>
        <v>0</v>
      </c>
      <c r="V707" s="20"/>
    </row>
    <row r="708" spans="1:22" s="38" customFormat="1" ht="15" customHeight="1" x14ac:dyDescent="0.2">
      <c r="A708" s="160">
        <v>704</v>
      </c>
      <c r="B708" s="161" t="s">
        <v>895</v>
      </c>
      <c r="C708" s="161" t="s">
        <v>1101</v>
      </c>
      <c r="D708" s="161" t="s">
        <v>285</v>
      </c>
      <c r="E708" s="161" t="s">
        <v>1188</v>
      </c>
      <c r="F708" s="161" t="s">
        <v>1189</v>
      </c>
      <c r="G708" s="161" t="s">
        <v>351</v>
      </c>
      <c r="H708" s="162">
        <v>15.23</v>
      </c>
      <c r="I708" s="163"/>
      <c r="J708" s="158" t="s">
        <v>64</v>
      </c>
      <c r="K708" s="159"/>
      <c r="L708" s="153">
        <v>9</v>
      </c>
      <c r="M708" s="154">
        <f t="shared" si="88"/>
        <v>17.98</v>
      </c>
      <c r="N708" s="155" t="str">
        <f t="shared" si="89"/>
        <v/>
      </c>
      <c r="O708" s="156">
        <f t="shared" si="90"/>
        <v>137.07</v>
      </c>
      <c r="P708" s="156" t="e">
        <f t="shared" si="91"/>
        <v>#VALUE!</v>
      </c>
      <c r="Q708" s="156" t="e">
        <f t="shared" si="92"/>
        <v>#VALUE!</v>
      </c>
      <c r="R708" s="157" t="str">
        <f t="shared" si="94"/>
        <v>T</v>
      </c>
      <c r="S708" s="157">
        <f t="shared" si="93"/>
        <v>17.98</v>
      </c>
      <c r="T708" s="157">
        <f t="shared" si="95"/>
        <v>0</v>
      </c>
      <c r="U708" s="157">
        <f>IF(M708&lt;&gt;0,IF(M708=SVS,0,IF(M708=SVSg,0,IF(M708=Stundenverrechnungssatz!G5677,0,IF(M708=Stundenverrechnungssatz!I5677,0,IF(M708=Stundenverrechnungssatz!K5677,0,IF(M708=Stundenverrechnungssatz!M5677,0,1)))))))</f>
        <v>0</v>
      </c>
      <c r="V708" s="20"/>
    </row>
    <row r="709" spans="1:22" s="38" customFormat="1" ht="15" customHeight="1" x14ac:dyDescent="0.2">
      <c r="A709" s="160">
        <v>705</v>
      </c>
      <c r="B709" s="161" t="s">
        <v>895</v>
      </c>
      <c r="C709" s="161" t="s">
        <v>1101</v>
      </c>
      <c r="D709" s="161" t="s">
        <v>285</v>
      </c>
      <c r="E709" s="161" t="s">
        <v>1190</v>
      </c>
      <c r="F709" s="161" t="s">
        <v>441</v>
      </c>
      <c r="G709" s="161" t="s">
        <v>333</v>
      </c>
      <c r="H709" s="162">
        <v>5.9</v>
      </c>
      <c r="I709" s="163"/>
      <c r="J709" s="158" t="s">
        <v>69</v>
      </c>
      <c r="K709" s="159"/>
      <c r="L709" s="153">
        <v>191.11</v>
      </c>
      <c r="M709" s="154">
        <f t="shared" si="88"/>
        <v>17.98</v>
      </c>
      <c r="N709" s="155" t="str">
        <f t="shared" si="89"/>
        <v/>
      </c>
      <c r="O709" s="156">
        <f t="shared" si="90"/>
        <v>1127.5490000000002</v>
      </c>
      <c r="P709" s="156" t="e">
        <f t="shared" si="91"/>
        <v>#VALUE!</v>
      </c>
      <c r="Q709" s="156" t="e">
        <f t="shared" si="92"/>
        <v>#VALUE!</v>
      </c>
      <c r="R709" s="157" t="str">
        <f t="shared" si="94"/>
        <v>U</v>
      </c>
      <c r="S709" s="157">
        <f t="shared" si="93"/>
        <v>17.98</v>
      </c>
      <c r="T709" s="157">
        <f t="shared" si="95"/>
        <v>0</v>
      </c>
      <c r="U709" s="157">
        <f>IF(M709&lt;&gt;0,IF(M709=SVS,0,IF(M709=SVSg,0,IF(M709=Stundenverrechnungssatz!G5678,0,IF(M709=Stundenverrechnungssatz!I5678,0,IF(M709=Stundenverrechnungssatz!K5678,0,IF(M709=Stundenverrechnungssatz!M5678,0,1)))))))</f>
        <v>0</v>
      </c>
      <c r="V709" s="20"/>
    </row>
    <row r="710" spans="1:22" s="38" customFormat="1" ht="15" customHeight="1" x14ac:dyDescent="0.2">
      <c r="A710" s="160">
        <v>706</v>
      </c>
      <c r="B710" s="161" t="s">
        <v>895</v>
      </c>
      <c r="C710" s="161" t="s">
        <v>1101</v>
      </c>
      <c r="D710" s="161" t="s">
        <v>285</v>
      </c>
      <c r="E710" s="161" t="s">
        <v>1191</v>
      </c>
      <c r="F710" s="161" t="s">
        <v>216</v>
      </c>
      <c r="G710" s="161" t="s">
        <v>333</v>
      </c>
      <c r="H710" s="162">
        <v>5.0999999999999996</v>
      </c>
      <c r="I710" s="163"/>
      <c r="J710" s="158" t="s">
        <v>119</v>
      </c>
      <c r="K710" s="159"/>
      <c r="L710" s="153">
        <v>0</v>
      </c>
      <c r="M710" s="154">
        <f t="shared" ref="M710:M773" si="96">SVS</f>
        <v>17.98</v>
      </c>
      <c r="N710" s="155">
        <f t="shared" ref="N710:N773" si="97">IF(VLOOKUP(J710,Vorgaben,4,FALSE)=0,"",VLOOKUP(J710,Vorgaben,4,FALSE))</f>
        <v>1.0000000000000001E-5</v>
      </c>
      <c r="O710" s="156">
        <f t="shared" ref="O710:O773" si="98">H710*L710</f>
        <v>0</v>
      </c>
      <c r="P710" s="156">
        <f t="shared" ref="P710:P773" si="99">O710/N710</f>
        <v>0</v>
      </c>
      <c r="Q710" s="156">
        <f t="shared" ref="Q710:Q773" si="100">P710*M710</f>
        <v>0</v>
      </c>
      <c r="R710" s="157" t="str">
        <f t="shared" si="94"/>
        <v>n</v>
      </c>
      <c r="S710" s="157">
        <f t="shared" ref="S710:S773" si="101">IF(M710=SVS,M710,"")</f>
        <v>17.98</v>
      </c>
      <c r="T710" s="157">
        <f t="shared" si="95"/>
        <v>0</v>
      </c>
      <c r="U710" s="157">
        <f>IF(M710&lt;&gt;0,IF(M710=SVS,0,IF(M710=SVSg,0,IF(M710=Stundenverrechnungssatz!G5679,0,IF(M710=Stundenverrechnungssatz!I5679,0,IF(M710=Stundenverrechnungssatz!K5679,0,IF(M710=Stundenverrechnungssatz!M5679,0,1)))))))</f>
        <v>0</v>
      </c>
      <c r="V710" s="20"/>
    </row>
    <row r="711" spans="1:22" s="38" customFormat="1" ht="15" customHeight="1" x14ac:dyDescent="0.2">
      <c r="A711" s="160">
        <v>707</v>
      </c>
      <c r="B711" s="161" t="s">
        <v>895</v>
      </c>
      <c r="C711" s="161" t="s">
        <v>1101</v>
      </c>
      <c r="D711" s="161" t="s">
        <v>285</v>
      </c>
      <c r="E711" s="161" t="s">
        <v>1192</v>
      </c>
      <c r="F711" s="161" t="s">
        <v>1193</v>
      </c>
      <c r="G711" s="161" t="s">
        <v>333</v>
      </c>
      <c r="H711" s="162">
        <v>6.48</v>
      </c>
      <c r="I711" s="163"/>
      <c r="J711" s="158" t="s">
        <v>34</v>
      </c>
      <c r="K711" s="159"/>
      <c r="L711" s="153">
        <v>191.11</v>
      </c>
      <c r="M711" s="154">
        <f t="shared" si="96"/>
        <v>17.98</v>
      </c>
      <c r="N711" s="155" t="str">
        <f t="shared" si="97"/>
        <v/>
      </c>
      <c r="O711" s="156">
        <f t="shared" si="98"/>
        <v>1238.3928000000001</v>
      </c>
      <c r="P711" s="156" t="e">
        <f t="shared" si="99"/>
        <v>#VALUE!</v>
      </c>
      <c r="Q711" s="156" t="e">
        <f t="shared" si="100"/>
        <v>#VALUE!</v>
      </c>
      <c r="R711" s="157" t="str">
        <f t="shared" si="94"/>
        <v>C</v>
      </c>
      <c r="S711" s="157">
        <f t="shared" si="101"/>
        <v>17.98</v>
      </c>
      <c r="T711" s="157">
        <f t="shared" si="95"/>
        <v>0</v>
      </c>
      <c r="U711" s="157">
        <f>IF(M711&lt;&gt;0,IF(M711=SVS,0,IF(M711=SVSg,0,IF(M711=Stundenverrechnungssatz!G5680,0,IF(M711=Stundenverrechnungssatz!I5680,0,IF(M711=Stundenverrechnungssatz!K5680,0,IF(M711=Stundenverrechnungssatz!M5680,0,1)))))))</f>
        <v>0</v>
      </c>
      <c r="V711" s="20"/>
    </row>
    <row r="712" spans="1:22" s="38" customFormat="1" ht="15" customHeight="1" x14ac:dyDescent="0.2">
      <c r="A712" s="160">
        <v>708</v>
      </c>
      <c r="B712" s="161" t="s">
        <v>895</v>
      </c>
      <c r="C712" s="161" t="s">
        <v>1101</v>
      </c>
      <c r="D712" s="161" t="s">
        <v>285</v>
      </c>
      <c r="E712" s="161" t="s">
        <v>1194</v>
      </c>
      <c r="F712" s="161" t="s">
        <v>585</v>
      </c>
      <c r="G712" s="161" t="s">
        <v>333</v>
      </c>
      <c r="H712" s="162">
        <v>14.4</v>
      </c>
      <c r="I712" s="163"/>
      <c r="J712" s="158" t="s">
        <v>34</v>
      </c>
      <c r="K712" s="159"/>
      <c r="L712" s="153">
        <v>191.11</v>
      </c>
      <c r="M712" s="154">
        <f t="shared" si="96"/>
        <v>17.98</v>
      </c>
      <c r="N712" s="155" t="str">
        <f t="shared" si="97"/>
        <v/>
      </c>
      <c r="O712" s="156">
        <f t="shared" si="98"/>
        <v>2751.9840000000004</v>
      </c>
      <c r="P712" s="156" t="e">
        <f t="shared" si="99"/>
        <v>#VALUE!</v>
      </c>
      <c r="Q712" s="156" t="e">
        <f t="shared" si="100"/>
        <v>#VALUE!</v>
      </c>
      <c r="R712" s="157" t="str">
        <f t="shared" si="94"/>
        <v>C</v>
      </c>
      <c r="S712" s="157">
        <f t="shared" si="101"/>
        <v>17.98</v>
      </c>
      <c r="T712" s="157">
        <f t="shared" si="95"/>
        <v>0</v>
      </c>
      <c r="U712" s="157">
        <f>IF(M712&lt;&gt;0,IF(M712=SVS,0,IF(M712=SVSg,0,IF(M712=Stundenverrechnungssatz!G5681,0,IF(M712=Stundenverrechnungssatz!I5681,0,IF(M712=Stundenverrechnungssatz!K5681,0,IF(M712=Stundenverrechnungssatz!M5681,0,1)))))))</f>
        <v>0</v>
      </c>
      <c r="V712" s="20"/>
    </row>
    <row r="713" spans="1:22" s="38" customFormat="1" ht="15" customHeight="1" x14ac:dyDescent="0.2">
      <c r="A713" s="160">
        <v>709</v>
      </c>
      <c r="B713" s="161" t="s">
        <v>895</v>
      </c>
      <c r="C713" s="161" t="s">
        <v>1101</v>
      </c>
      <c r="D713" s="161" t="s">
        <v>285</v>
      </c>
      <c r="E713" s="161" t="s">
        <v>1195</v>
      </c>
      <c r="F713" s="161" t="s">
        <v>1196</v>
      </c>
      <c r="G713" s="161" t="s">
        <v>333</v>
      </c>
      <c r="H713" s="162">
        <v>5.22</v>
      </c>
      <c r="I713" s="163"/>
      <c r="J713" s="158" t="s">
        <v>34</v>
      </c>
      <c r="K713" s="159"/>
      <c r="L713" s="153">
        <v>191.11</v>
      </c>
      <c r="M713" s="154">
        <f t="shared" si="96"/>
        <v>17.98</v>
      </c>
      <c r="N713" s="155" t="str">
        <f t="shared" si="97"/>
        <v/>
      </c>
      <c r="O713" s="156">
        <f t="shared" si="98"/>
        <v>997.5942</v>
      </c>
      <c r="P713" s="156" t="e">
        <f t="shared" si="99"/>
        <v>#VALUE!</v>
      </c>
      <c r="Q713" s="156" t="e">
        <f t="shared" si="100"/>
        <v>#VALUE!</v>
      </c>
      <c r="R713" s="157" t="str">
        <f t="shared" si="94"/>
        <v>C</v>
      </c>
      <c r="S713" s="157">
        <f t="shared" si="101"/>
        <v>17.98</v>
      </c>
      <c r="T713" s="157">
        <f t="shared" si="95"/>
        <v>0</v>
      </c>
      <c r="U713" s="157">
        <f>IF(M713&lt;&gt;0,IF(M713=SVS,0,IF(M713=SVSg,0,IF(M713=Stundenverrechnungssatz!G5682,0,IF(M713=Stundenverrechnungssatz!I5682,0,IF(M713=Stundenverrechnungssatz!K5682,0,IF(M713=Stundenverrechnungssatz!M5682,0,1)))))))</f>
        <v>0</v>
      </c>
      <c r="V713" s="20"/>
    </row>
    <row r="714" spans="1:22" s="38" customFormat="1" ht="15" customHeight="1" x14ac:dyDescent="0.2">
      <c r="A714" s="160">
        <v>710</v>
      </c>
      <c r="B714" s="161" t="s">
        <v>895</v>
      </c>
      <c r="C714" s="161" t="s">
        <v>1101</v>
      </c>
      <c r="D714" s="161" t="s">
        <v>285</v>
      </c>
      <c r="E714" s="161" t="s">
        <v>1197</v>
      </c>
      <c r="F714" s="161" t="s">
        <v>1118</v>
      </c>
      <c r="G714" s="161" t="s">
        <v>333</v>
      </c>
      <c r="H714" s="162">
        <v>5.77</v>
      </c>
      <c r="I714" s="163"/>
      <c r="J714" s="158" t="s">
        <v>34</v>
      </c>
      <c r="K714" s="159"/>
      <c r="L714" s="153">
        <v>191.11</v>
      </c>
      <c r="M714" s="154">
        <f t="shared" si="96"/>
        <v>17.98</v>
      </c>
      <c r="N714" s="155" t="str">
        <f t="shared" si="97"/>
        <v/>
      </c>
      <c r="O714" s="156">
        <f t="shared" si="98"/>
        <v>1102.7047</v>
      </c>
      <c r="P714" s="156" t="e">
        <f t="shared" si="99"/>
        <v>#VALUE!</v>
      </c>
      <c r="Q714" s="156" t="e">
        <f t="shared" si="100"/>
        <v>#VALUE!</v>
      </c>
      <c r="R714" s="157" t="str">
        <f t="shared" si="94"/>
        <v>C</v>
      </c>
      <c r="S714" s="157">
        <f t="shared" si="101"/>
        <v>17.98</v>
      </c>
      <c r="T714" s="157">
        <f t="shared" si="95"/>
        <v>0</v>
      </c>
      <c r="U714" s="157">
        <f>IF(M714&lt;&gt;0,IF(M714=SVS,0,IF(M714=SVSg,0,IF(M714=Stundenverrechnungssatz!G5683,0,IF(M714=Stundenverrechnungssatz!I5683,0,IF(M714=Stundenverrechnungssatz!K5683,0,IF(M714=Stundenverrechnungssatz!M5683,0,1)))))))</f>
        <v>0</v>
      </c>
      <c r="V714" s="20"/>
    </row>
    <row r="715" spans="1:22" s="38" customFormat="1" ht="15" customHeight="1" x14ac:dyDescent="0.2">
      <c r="A715" s="160">
        <v>711</v>
      </c>
      <c r="B715" s="161" t="s">
        <v>895</v>
      </c>
      <c r="C715" s="161" t="s">
        <v>1101</v>
      </c>
      <c r="D715" s="161" t="s">
        <v>285</v>
      </c>
      <c r="E715" s="161" t="s">
        <v>1198</v>
      </c>
      <c r="F715" s="161" t="s">
        <v>1118</v>
      </c>
      <c r="G715" s="161" t="s">
        <v>333</v>
      </c>
      <c r="H715" s="162">
        <v>1.86</v>
      </c>
      <c r="I715" s="163"/>
      <c r="J715" s="158" t="s">
        <v>34</v>
      </c>
      <c r="K715" s="159"/>
      <c r="L715" s="153">
        <v>191.11</v>
      </c>
      <c r="M715" s="154">
        <f t="shared" si="96"/>
        <v>17.98</v>
      </c>
      <c r="N715" s="155" t="str">
        <f t="shared" si="97"/>
        <v/>
      </c>
      <c r="O715" s="156">
        <f t="shared" si="98"/>
        <v>355.46460000000002</v>
      </c>
      <c r="P715" s="156" t="e">
        <f t="shared" si="99"/>
        <v>#VALUE!</v>
      </c>
      <c r="Q715" s="156" t="e">
        <f t="shared" si="100"/>
        <v>#VALUE!</v>
      </c>
      <c r="R715" s="157" t="str">
        <f t="shared" si="94"/>
        <v>C</v>
      </c>
      <c r="S715" s="157">
        <f t="shared" si="101"/>
        <v>17.98</v>
      </c>
      <c r="T715" s="157">
        <f t="shared" si="95"/>
        <v>0</v>
      </c>
      <c r="U715" s="157">
        <f>IF(M715&lt;&gt;0,IF(M715=SVS,0,IF(M715=SVSg,0,IF(M715=Stundenverrechnungssatz!G5684,0,IF(M715=Stundenverrechnungssatz!I5684,0,IF(M715=Stundenverrechnungssatz!K5684,0,IF(M715=Stundenverrechnungssatz!M5684,0,1)))))))</f>
        <v>0</v>
      </c>
      <c r="V715" s="20"/>
    </row>
    <row r="716" spans="1:22" s="38" customFormat="1" ht="15" customHeight="1" x14ac:dyDescent="0.2">
      <c r="A716" s="160">
        <v>712</v>
      </c>
      <c r="B716" s="161" t="s">
        <v>895</v>
      </c>
      <c r="C716" s="161" t="s">
        <v>1101</v>
      </c>
      <c r="D716" s="161" t="s">
        <v>285</v>
      </c>
      <c r="E716" s="161" t="s">
        <v>1199</v>
      </c>
      <c r="F716" s="161" t="s">
        <v>264</v>
      </c>
      <c r="G716" s="161" t="s">
        <v>333</v>
      </c>
      <c r="H716" s="162">
        <v>10.08</v>
      </c>
      <c r="I716" s="163"/>
      <c r="J716" s="158" t="s">
        <v>64</v>
      </c>
      <c r="K716" s="159"/>
      <c r="L716" s="153">
        <v>9</v>
      </c>
      <c r="M716" s="154">
        <f t="shared" si="96"/>
        <v>17.98</v>
      </c>
      <c r="N716" s="155" t="str">
        <f t="shared" si="97"/>
        <v/>
      </c>
      <c r="O716" s="156">
        <f t="shared" si="98"/>
        <v>90.72</v>
      </c>
      <c r="P716" s="156" t="e">
        <f t="shared" si="99"/>
        <v>#VALUE!</v>
      </c>
      <c r="Q716" s="156" t="e">
        <f t="shared" si="100"/>
        <v>#VALUE!</v>
      </c>
      <c r="R716" s="157" t="str">
        <f t="shared" si="94"/>
        <v>T</v>
      </c>
      <c r="S716" s="157">
        <f t="shared" si="101"/>
        <v>17.98</v>
      </c>
      <c r="T716" s="157">
        <f t="shared" si="95"/>
        <v>0</v>
      </c>
      <c r="U716" s="157">
        <f>IF(M716&lt;&gt;0,IF(M716=SVS,0,IF(M716=SVSg,0,IF(M716=Stundenverrechnungssatz!G5685,0,IF(M716=Stundenverrechnungssatz!I5685,0,IF(M716=Stundenverrechnungssatz!K5685,0,IF(M716=Stundenverrechnungssatz!M5685,0,1)))))))</f>
        <v>0</v>
      </c>
      <c r="V716" s="20"/>
    </row>
    <row r="717" spans="1:22" s="38" customFormat="1" ht="15" customHeight="1" x14ac:dyDescent="0.2">
      <c r="A717" s="160">
        <v>713</v>
      </c>
      <c r="B717" s="161" t="s">
        <v>895</v>
      </c>
      <c r="C717" s="161" t="s">
        <v>1101</v>
      </c>
      <c r="D717" s="161" t="s">
        <v>285</v>
      </c>
      <c r="E717" s="161" t="s">
        <v>1200</v>
      </c>
      <c r="F717" s="161" t="s">
        <v>1201</v>
      </c>
      <c r="G717" s="161" t="s">
        <v>333</v>
      </c>
      <c r="H717" s="162">
        <v>15.84</v>
      </c>
      <c r="I717" s="163"/>
      <c r="J717" s="158" t="s">
        <v>64</v>
      </c>
      <c r="K717" s="159"/>
      <c r="L717" s="153">
        <v>9</v>
      </c>
      <c r="M717" s="154">
        <f t="shared" si="96"/>
        <v>17.98</v>
      </c>
      <c r="N717" s="155" t="str">
        <f t="shared" si="97"/>
        <v/>
      </c>
      <c r="O717" s="156">
        <f t="shared" si="98"/>
        <v>142.56</v>
      </c>
      <c r="P717" s="156" t="e">
        <f t="shared" si="99"/>
        <v>#VALUE!</v>
      </c>
      <c r="Q717" s="156" t="e">
        <f t="shared" si="100"/>
        <v>#VALUE!</v>
      </c>
      <c r="R717" s="157" t="str">
        <f t="shared" si="94"/>
        <v>T</v>
      </c>
      <c r="S717" s="157">
        <f t="shared" si="101"/>
        <v>17.98</v>
      </c>
      <c r="T717" s="157">
        <f t="shared" si="95"/>
        <v>0</v>
      </c>
      <c r="U717" s="157">
        <f>IF(M717&lt;&gt;0,IF(M717=SVS,0,IF(M717=SVSg,0,IF(M717=Stundenverrechnungssatz!G5686,0,IF(M717=Stundenverrechnungssatz!I5686,0,IF(M717=Stundenverrechnungssatz!K5686,0,IF(M717=Stundenverrechnungssatz!M5686,0,1)))))))</f>
        <v>0</v>
      </c>
      <c r="V717" s="20"/>
    </row>
    <row r="718" spans="1:22" s="38" customFormat="1" ht="15" customHeight="1" x14ac:dyDescent="0.2">
      <c r="A718" s="160">
        <v>714</v>
      </c>
      <c r="B718" s="161" t="s">
        <v>895</v>
      </c>
      <c r="C718" s="161" t="s">
        <v>1101</v>
      </c>
      <c r="D718" s="161" t="s">
        <v>285</v>
      </c>
      <c r="E718" s="161" t="s">
        <v>1202</v>
      </c>
      <c r="F718" s="161" t="s">
        <v>427</v>
      </c>
      <c r="G718" s="161" t="s">
        <v>333</v>
      </c>
      <c r="H718" s="162">
        <v>7.41</v>
      </c>
      <c r="I718" s="163"/>
      <c r="J718" s="158" t="s">
        <v>64</v>
      </c>
      <c r="K718" s="159"/>
      <c r="L718" s="153">
        <v>9</v>
      </c>
      <c r="M718" s="154">
        <f t="shared" si="96"/>
        <v>17.98</v>
      </c>
      <c r="N718" s="155" t="str">
        <f t="shared" si="97"/>
        <v/>
      </c>
      <c r="O718" s="156">
        <f t="shared" si="98"/>
        <v>66.69</v>
      </c>
      <c r="P718" s="156" t="e">
        <f t="shared" si="99"/>
        <v>#VALUE!</v>
      </c>
      <c r="Q718" s="156" t="e">
        <f t="shared" si="100"/>
        <v>#VALUE!</v>
      </c>
      <c r="R718" s="157" t="str">
        <f t="shared" si="94"/>
        <v>T</v>
      </c>
      <c r="S718" s="157">
        <f t="shared" si="101"/>
        <v>17.98</v>
      </c>
      <c r="T718" s="157">
        <f t="shared" si="95"/>
        <v>0</v>
      </c>
      <c r="U718" s="157">
        <f>IF(M718&lt;&gt;0,IF(M718=SVS,0,IF(M718=SVSg,0,IF(M718=Stundenverrechnungssatz!G5687,0,IF(M718=Stundenverrechnungssatz!I5687,0,IF(M718=Stundenverrechnungssatz!K5687,0,IF(M718=Stundenverrechnungssatz!M5687,0,1)))))))</f>
        <v>0</v>
      </c>
      <c r="V718" s="20"/>
    </row>
    <row r="719" spans="1:22" s="38" customFormat="1" ht="15" customHeight="1" x14ac:dyDescent="0.2">
      <c r="A719" s="160">
        <v>715</v>
      </c>
      <c r="B719" s="161" t="s">
        <v>895</v>
      </c>
      <c r="C719" s="161" t="s">
        <v>1101</v>
      </c>
      <c r="D719" s="161" t="s">
        <v>285</v>
      </c>
      <c r="E719" s="161" t="s">
        <v>1203</v>
      </c>
      <c r="F719" s="161" t="s">
        <v>212</v>
      </c>
      <c r="G719" s="161" t="s">
        <v>333</v>
      </c>
      <c r="H719" s="162">
        <v>73.06</v>
      </c>
      <c r="I719" s="163"/>
      <c r="J719" s="158" t="s">
        <v>36</v>
      </c>
      <c r="K719" s="159"/>
      <c r="L719" s="153">
        <v>191.11</v>
      </c>
      <c r="M719" s="154">
        <f t="shared" si="96"/>
        <v>17.98</v>
      </c>
      <c r="N719" s="155" t="str">
        <f t="shared" si="97"/>
        <v/>
      </c>
      <c r="O719" s="156">
        <f t="shared" si="98"/>
        <v>13962.496600000002</v>
      </c>
      <c r="P719" s="156" t="e">
        <f t="shared" si="99"/>
        <v>#VALUE!</v>
      </c>
      <c r="Q719" s="156" t="e">
        <f t="shared" si="100"/>
        <v>#VALUE!</v>
      </c>
      <c r="R719" s="157" t="str">
        <f t="shared" si="94"/>
        <v>F</v>
      </c>
      <c r="S719" s="157">
        <f t="shared" si="101"/>
        <v>17.98</v>
      </c>
      <c r="T719" s="157">
        <f t="shared" si="95"/>
        <v>0</v>
      </c>
      <c r="U719" s="157">
        <f>IF(M719&lt;&gt;0,IF(M719=SVS,0,IF(M719=SVSg,0,IF(M719=Stundenverrechnungssatz!G5688,0,IF(M719=Stundenverrechnungssatz!I5688,0,IF(M719=Stundenverrechnungssatz!K5688,0,IF(M719=Stundenverrechnungssatz!M5688,0,1)))))))</f>
        <v>0</v>
      </c>
      <c r="V719" s="20"/>
    </row>
    <row r="720" spans="1:22" s="38" customFormat="1" ht="15" customHeight="1" x14ac:dyDescent="0.2">
      <c r="A720" s="160">
        <v>716</v>
      </c>
      <c r="B720" s="161" t="s">
        <v>895</v>
      </c>
      <c r="C720" s="161" t="s">
        <v>1101</v>
      </c>
      <c r="D720" s="161" t="s">
        <v>285</v>
      </c>
      <c r="E720" s="161" t="s">
        <v>1204</v>
      </c>
      <c r="F720" s="161" t="s">
        <v>212</v>
      </c>
      <c r="G720" s="161" t="s">
        <v>333</v>
      </c>
      <c r="H720" s="162">
        <v>61.98</v>
      </c>
      <c r="I720" s="163"/>
      <c r="J720" s="158" t="s">
        <v>36</v>
      </c>
      <c r="K720" s="159"/>
      <c r="L720" s="153">
        <v>191.11</v>
      </c>
      <c r="M720" s="154">
        <f t="shared" si="96"/>
        <v>17.98</v>
      </c>
      <c r="N720" s="155" t="str">
        <f t="shared" si="97"/>
        <v/>
      </c>
      <c r="O720" s="156">
        <f t="shared" si="98"/>
        <v>11844.997800000001</v>
      </c>
      <c r="P720" s="156" t="e">
        <f t="shared" si="99"/>
        <v>#VALUE!</v>
      </c>
      <c r="Q720" s="156" t="e">
        <f t="shared" si="100"/>
        <v>#VALUE!</v>
      </c>
      <c r="R720" s="157" t="str">
        <f t="shared" ref="R720:R783" si="102">LEFT(J720,1)</f>
        <v>F</v>
      </c>
      <c r="S720" s="157">
        <f t="shared" si="101"/>
        <v>17.98</v>
      </c>
      <c r="T720" s="157">
        <f t="shared" si="95"/>
        <v>0</v>
      </c>
      <c r="U720" s="157">
        <f>IF(M720&lt;&gt;0,IF(M720=SVS,0,IF(M720=SVSg,0,IF(M720=Stundenverrechnungssatz!G5689,0,IF(M720=Stundenverrechnungssatz!I5689,0,IF(M720=Stundenverrechnungssatz!K5689,0,IF(M720=Stundenverrechnungssatz!M5689,0,1)))))))</f>
        <v>0</v>
      </c>
      <c r="V720" s="20"/>
    </row>
    <row r="721" spans="1:22" s="38" customFormat="1" ht="15" customHeight="1" x14ac:dyDescent="0.2">
      <c r="A721" s="160">
        <v>717</v>
      </c>
      <c r="B721" s="161" t="s">
        <v>895</v>
      </c>
      <c r="C721" s="161" t="s">
        <v>1101</v>
      </c>
      <c r="D721" s="161" t="s">
        <v>285</v>
      </c>
      <c r="E721" s="161" t="s">
        <v>1204</v>
      </c>
      <c r="F721" s="161" t="s">
        <v>212</v>
      </c>
      <c r="G721" s="161" t="s">
        <v>333</v>
      </c>
      <c r="H721" s="162">
        <v>61.98</v>
      </c>
      <c r="I721" s="163"/>
      <c r="J721" s="158" t="s">
        <v>36</v>
      </c>
      <c r="K721" s="159"/>
      <c r="L721" s="153">
        <v>191.11</v>
      </c>
      <c r="M721" s="154">
        <f t="shared" si="96"/>
        <v>17.98</v>
      </c>
      <c r="N721" s="155" t="str">
        <f t="shared" si="97"/>
        <v/>
      </c>
      <c r="O721" s="156">
        <f t="shared" si="98"/>
        <v>11844.997800000001</v>
      </c>
      <c r="P721" s="156" t="e">
        <f t="shared" si="99"/>
        <v>#VALUE!</v>
      </c>
      <c r="Q721" s="156" t="e">
        <f t="shared" si="100"/>
        <v>#VALUE!</v>
      </c>
      <c r="R721" s="157" t="str">
        <f t="shared" si="102"/>
        <v>F</v>
      </c>
      <c r="S721" s="157">
        <f t="shared" si="101"/>
        <v>17.98</v>
      </c>
      <c r="T721" s="157">
        <f t="shared" si="95"/>
        <v>0</v>
      </c>
      <c r="U721" s="157">
        <f>IF(M721&lt;&gt;0,IF(M721=SVS,0,IF(M721=SVSg,0,IF(M721=Stundenverrechnungssatz!G5690,0,IF(M721=Stundenverrechnungssatz!I5690,0,IF(M721=Stundenverrechnungssatz!K5690,0,IF(M721=Stundenverrechnungssatz!M5690,0,1)))))))</f>
        <v>0</v>
      </c>
      <c r="V721" s="20"/>
    </row>
    <row r="722" spans="1:22" s="38" customFormat="1" ht="15" customHeight="1" x14ac:dyDescent="0.2">
      <c r="A722" s="160">
        <v>718</v>
      </c>
      <c r="B722" s="161" t="s">
        <v>895</v>
      </c>
      <c r="C722" s="161" t="s">
        <v>1101</v>
      </c>
      <c r="D722" s="161" t="s">
        <v>444</v>
      </c>
      <c r="E722" s="161" t="s">
        <v>1205</v>
      </c>
      <c r="F722" s="161" t="s">
        <v>360</v>
      </c>
      <c r="G722" s="161" t="s">
        <v>333</v>
      </c>
      <c r="H722" s="162">
        <v>105.49</v>
      </c>
      <c r="I722" s="163"/>
      <c r="J722" s="158" t="s">
        <v>37</v>
      </c>
      <c r="K722" s="159"/>
      <c r="L722" s="153">
        <v>191.11</v>
      </c>
      <c r="M722" s="154">
        <f t="shared" si="96"/>
        <v>17.98</v>
      </c>
      <c r="N722" s="155" t="str">
        <f t="shared" si="97"/>
        <v/>
      </c>
      <c r="O722" s="156">
        <f t="shared" si="98"/>
        <v>20160.193900000002</v>
      </c>
      <c r="P722" s="156" t="e">
        <f t="shared" si="99"/>
        <v>#VALUE!</v>
      </c>
      <c r="Q722" s="156" t="e">
        <f t="shared" si="100"/>
        <v>#VALUE!</v>
      </c>
      <c r="R722" s="157" t="str">
        <f t="shared" si="102"/>
        <v>G</v>
      </c>
      <c r="S722" s="157">
        <f t="shared" si="101"/>
        <v>17.98</v>
      </c>
      <c r="T722" s="157">
        <f t="shared" si="95"/>
        <v>0</v>
      </c>
      <c r="U722" s="157">
        <f>IF(M722&lt;&gt;0,IF(M722=SVS,0,IF(M722=SVSg,0,IF(M722=Stundenverrechnungssatz!G5691,0,IF(M722=Stundenverrechnungssatz!I5691,0,IF(M722=Stundenverrechnungssatz!K5691,0,IF(M722=Stundenverrechnungssatz!M5691,0,1)))))))</f>
        <v>0</v>
      </c>
      <c r="V722" s="20"/>
    </row>
    <row r="723" spans="1:22" s="38" customFormat="1" ht="15" customHeight="1" x14ac:dyDescent="0.2">
      <c r="A723" s="160">
        <v>719</v>
      </c>
      <c r="B723" s="161" t="s">
        <v>895</v>
      </c>
      <c r="C723" s="161" t="s">
        <v>1101</v>
      </c>
      <c r="D723" s="161" t="s">
        <v>444</v>
      </c>
      <c r="E723" s="161" t="s">
        <v>1205</v>
      </c>
      <c r="F723" s="161" t="s">
        <v>1206</v>
      </c>
      <c r="G723" s="161" t="s">
        <v>333</v>
      </c>
      <c r="H723" s="162">
        <v>200.09</v>
      </c>
      <c r="I723" s="163"/>
      <c r="J723" s="158" t="s">
        <v>36</v>
      </c>
      <c r="K723" s="159"/>
      <c r="L723" s="153">
        <v>191.11</v>
      </c>
      <c r="M723" s="154">
        <f t="shared" si="96"/>
        <v>17.98</v>
      </c>
      <c r="N723" s="155" t="str">
        <f t="shared" si="97"/>
        <v/>
      </c>
      <c r="O723" s="156">
        <f t="shared" si="98"/>
        <v>38239.199900000007</v>
      </c>
      <c r="P723" s="156" t="e">
        <f t="shared" si="99"/>
        <v>#VALUE!</v>
      </c>
      <c r="Q723" s="156" t="e">
        <f t="shared" si="100"/>
        <v>#VALUE!</v>
      </c>
      <c r="R723" s="157" t="str">
        <f t="shared" si="102"/>
        <v>F</v>
      </c>
      <c r="S723" s="157">
        <f t="shared" si="101"/>
        <v>17.98</v>
      </c>
      <c r="T723" s="157">
        <f t="shared" si="95"/>
        <v>0</v>
      </c>
      <c r="U723" s="157">
        <f>IF(M723&lt;&gt;0,IF(M723=SVS,0,IF(M723=SVSg,0,IF(M723=Stundenverrechnungssatz!G5692,0,IF(M723=Stundenverrechnungssatz!I5692,0,IF(M723=Stundenverrechnungssatz!K5692,0,IF(M723=Stundenverrechnungssatz!M5692,0,1)))))))</f>
        <v>0</v>
      </c>
      <c r="V723" s="20"/>
    </row>
    <row r="724" spans="1:22" s="38" customFormat="1" ht="15" customHeight="1" x14ac:dyDescent="0.2">
      <c r="A724" s="160">
        <v>720</v>
      </c>
      <c r="B724" s="161" t="s">
        <v>895</v>
      </c>
      <c r="C724" s="161" t="s">
        <v>1101</v>
      </c>
      <c r="D724" s="161" t="s">
        <v>444</v>
      </c>
      <c r="E724" s="161" t="s">
        <v>1207</v>
      </c>
      <c r="F724" s="161" t="s">
        <v>360</v>
      </c>
      <c r="G724" s="161" t="s">
        <v>1208</v>
      </c>
      <c r="H724" s="162">
        <v>18.190000000000001</v>
      </c>
      <c r="I724" s="163"/>
      <c r="J724" s="158" t="s">
        <v>37</v>
      </c>
      <c r="K724" s="159"/>
      <c r="L724" s="153">
        <v>191.11</v>
      </c>
      <c r="M724" s="154">
        <f t="shared" si="96"/>
        <v>17.98</v>
      </c>
      <c r="N724" s="155" t="str">
        <f t="shared" si="97"/>
        <v/>
      </c>
      <c r="O724" s="156">
        <f t="shared" si="98"/>
        <v>3476.2909000000004</v>
      </c>
      <c r="P724" s="156" t="e">
        <f t="shared" si="99"/>
        <v>#VALUE!</v>
      </c>
      <c r="Q724" s="156" t="e">
        <f t="shared" si="100"/>
        <v>#VALUE!</v>
      </c>
      <c r="R724" s="157" t="str">
        <f t="shared" si="102"/>
        <v>G</v>
      </c>
      <c r="S724" s="157">
        <f t="shared" si="101"/>
        <v>17.98</v>
      </c>
      <c r="T724" s="157">
        <f t="shared" si="95"/>
        <v>0</v>
      </c>
      <c r="U724" s="157">
        <f>IF(M724&lt;&gt;0,IF(M724=SVS,0,IF(M724=SVSg,0,IF(M724=Stundenverrechnungssatz!G5693,0,IF(M724=Stundenverrechnungssatz!I5693,0,IF(M724=Stundenverrechnungssatz!K5693,0,IF(M724=Stundenverrechnungssatz!M5693,0,1)))))))</f>
        <v>0</v>
      </c>
      <c r="V724" s="20"/>
    </row>
    <row r="725" spans="1:22" s="38" customFormat="1" ht="15" customHeight="1" x14ac:dyDescent="0.2">
      <c r="A725" s="160">
        <v>721</v>
      </c>
      <c r="B725" s="161" t="s">
        <v>895</v>
      </c>
      <c r="C725" s="161" t="s">
        <v>1101</v>
      </c>
      <c r="D725" s="161" t="s">
        <v>444</v>
      </c>
      <c r="E725" s="161" t="s">
        <v>1209</v>
      </c>
      <c r="F725" s="161" t="s">
        <v>1210</v>
      </c>
      <c r="G725" s="161" t="s">
        <v>333</v>
      </c>
      <c r="H725" s="162">
        <v>16.350000000000001</v>
      </c>
      <c r="I725" s="163"/>
      <c r="J725" s="158" t="s">
        <v>119</v>
      </c>
      <c r="K725" s="159"/>
      <c r="L725" s="153">
        <v>0</v>
      </c>
      <c r="M725" s="154">
        <f t="shared" si="96"/>
        <v>17.98</v>
      </c>
      <c r="N725" s="155">
        <f t="shared" si="97"/>
        <v>1.0000000000000001E-5</v>
      </c>
      <c r="O725" s="156">
        <f t="shared" si="98"/>
        <v>0</v>
      </c>
      <c r="P725" s="156">
        <f t="shared" si="99"/>
        <v>0</v>
      </c>
      <c r="Q725" s="156">
        <f t="shared" si="100"/>
        <v>0</v>
      </c>
      <c r="R725" s="157" t="str">
        <f t="shared" si="102"/>
        <v>n</v>
      </c>
      <c r="S725" s="157">
        <f t="shared" si="101"/>
        <v>17.98</v>
      </c>
      <c r="T725" s="157">
        <f t="shared" si="95"/>
        <v>0</v>
      </c>
      <c r="U725" s="157">
        <f>IF(M725&lt;&gt;0,IF(M725=SVS,0,IF(M725=SVSg,0,IF(M725=Stundenverrechnungssatz!G5694,0,IF(M725=Stundenverrechnungssatz!I5694,0,IF(M725=Stundenverrechnungssatz!K5694,0,IF(M725=Stundenverrechnungssatz!M5694,0,1)))))))</f>
        <v>0</v>
      </c>
      <c r="V725" s="20"/>
    </row>
    <row r="726" spans="1:22" s="38" customFormat="1" ht="15" customHeight="1" x14ac:dyDescent="0.2">
      <c r="A726" s="160">
        <v>722</v>
      </c>
      <c r="B726" s="161" t="s">
        <v>895</v>
      </c>
      <c r="C726" s="161" t="s">
        <v>1101</v>
      </c>
      <c r="D726" s="161" t="s">
        <v>444</v>
      </c>
      <c r="E726" s="161" t="s">
        <v>1211</v>
      </c>
      <c r="F726" s="161" t="s">
        <v>440</v>
      </c>
      <c r="G726" s="161" t="s">
        <v>333</v>
      </c>
      <c r="H726" s="162">
        <v>9.26</v>
      </c>
      <c r="I726" s="163"/>
      <c r="J726" s="158" t="s">
        <v>34</v>
      </c>
      <c r="K726" s="159"/>
      <c r="L726" s="153">
        <v>191.11</v>
      </c>
      <c r="M726" s="154">
        <f t="shared" si="96"/>
        <v>17.98</v>
      </c>
      <c r="N726" s="155" t="str">
        <f t="shared" si="97"/>
        <v/>
      </c>
      <c r="O726" s="156">
        <f t="shared" si="98"/>
        <v>1769.6786000000002</v>
      </c>
      <c r="P726" s="156" t="e">
        <f t="shared" si="99"/>
        <v>#VALUE!</v>
      </c>
      <c r="Q726" s="156" t="e">
        <f t="shared" si="100"/>
        <v>#VALUE!</v>
      </c>
      <c r="R726" s="157" t="str">
        <f t="shared" si="102"/>
        <v>C</v>
      </c>
      <c r="S726" s="157">
        <f t="shared" si="101"/>
        <v>17.98</v>
      </c>
      <c r="T726" s="157">
        <f t="shared" si="95"/>
        <v>0</v>
      </c>
      <c r="U726" s="157">
        <f>IF(M726&lt;&gt;0,IF(M726=SVS,0,IF(M726=SVSg,0,IF(M726=Stundenverrechnungssatz!G5695,0,IF(M726=Stundenverrechnungssatz!I5695,0,IF(M726=Stundenverrechnungssatz!K5695,0,IF(M726=Stundenverrechnungssatz!M5695,0,1)))))))</f>
        <v>0</v>
      </c>
      <c r="V726" s="20"/>
    </row>
    <row r="727" spans="1:22" s="38" customFormat="1" ht="15" customHeight="1" x14ac:dyDescent="0.2">
      <c r="A727" s="160">
        <v>723</v>
      </c>
      <c r="B727" s="161" t="s">
        <v>895</v>
      </c>
      <c r="C727" s="161" t="s">
        <v>1101</v>
      </c>
      <c r="D727" s="161" t="s">
        <v>444</v>
      </c>
      <c r="E727" s="161" t="s">
        <v>1212</v>
      </c>
      <c r="F727" s="161" t="s">
        <v>652</v>
      </c>
      <c r="G727" s="161" t="s">
        <v>333</v>
      </c>
      <c r="H727" s="162">
        <v>3.69</v>
      </c>
      <c r="I727" s="163"/>
      <c r="J727" s="158" t="s">
        <v>34</v>
      </c>
      <c r="K727" s="159"/>
      <c r="L727" s="153">
        <v>191.11</v>
      </c>
      <c r="M727" s="154">
        <f t="shared" si="96"/>
        <v>17.98</v>
      </c>
      <c r="N727" s="155" t="str">
        <f t="shared" si="97"/>
        <v/>
      </c>
      <c r="O727" s="156">
        <f t="shared" si="98"/>
        <v>705.19590000000005</v>
      </c>
      <c r="P727" s="156" t="e">
        <f t="shared" si="99"/>
        <v>#VALUE!</v>
      </c>
      <c r="Q727" s="156" t="e">
        <f t="shared" si="100"/>
        <v>#VALUE!</v>
      </c>
      <c r="R727" s="157" t="str">
        <f t="shared" si="102"/>
        <v>C</v>
      </c>
      <c r="S727" s="157">
        <f t="shared" si="101"/>
        <v>17.98</v>
      </c>
      <c r="T727" s="157">
        <f t="shared" si="95"/>
        <v>0</v>
      </c>
      <c r="U727" s="157">
        <f>IF(M727&lt;&gt;0,IF(M727=SVS,0,IF(M727=SVSg,0,IF(M727=Stundenverrechnungssatz!G5696,0,IF(M727=Stundenverrechnungssatz!I5696,0,IF(M727=Stundenverrechnungssatz!K5696,0,IF(M727=Stundenverrechnungssatz!M5696,0,1)))))))</f>
        <v>0</v>
      </c>
      <c r="V727" s="20"/>
    </row>
    <row r="728" spans="1:22" s="38" customFormat="1" ht="15" customHeight="1" x14ac:dyDescent="0.2">
      <c r="A728" s="160">
        <v>724</v>
      </c>
      <c r="B728" s="161" t="s">
        <v>895</v>
      </c>
      <c r="C728" s="161" t="s">
        <v>1101</v>
      </c>
      <c r="D728" s="161" t="s">
        <v>444</v>
      </c>
      <c r="E728" s="161" t="s">
        <v>1213</v>
      </c>
      <c r="F728" s="161" t="s">
        <v>651</v>
      </c>
      <c r="G728" s="161" t="s">
        <v>333</v>
      </c>
      <c r="H728" s="162">
        <v>3.69</v>
      </c>
      <c r="I728" s="163"/>
      <c r="J728" s="158" t="s">
        <v>34</v>
      </c>
      <c r="K728" s="159"/>
      <c r="L728" s="153">
        <v>191.11</v>
      </c>
      <c r="M728" s="154">
        <f t="shared" si="96"/>
        <v>17.98</v>
      </c>
      <c r="N728" s="155" t="str">
        <f t="shared" si="97"/>
        <v/>
      </c>
      <c r="O728" s="156">
        <f t="shared" si="98"/>
        <v>705.19590000000005</v>
      </c>
      <c r="P728" s="156" t="e">
        <f t="shared" si="99"/>
        <v>#VALUE!</v>
      </c>
      <c r="Q728" s="156" t="e">
        <f t="shared" si="100"/>
        <v>#VALUE!</v>
      </c>
      <c r="R728" s="157" t="str">
        <f t="shared" si="102"/>
        <v>C</v>
      </c>
      <c r="S728" s="157">
        <f t="shared" si="101"/>
        <v>17.98</v>
      </c>
      <c r="T728" s="157">
        <f t="shared" si="95"/>
        <v>0</v>
      </c>
      <c r="U728" s="157">
        <f>IF(M728&lt;&gt;0,IF(M728=SVS,0,IF(M728=SVSg,0,IF(M728=Stundenverrechnungssatz!G5697,0,IF(M728=Stundenverrechnungssatz!I5697,0,IF(M728=Stundenverrechnungssatz!K5697,0,IF(M728=Stundenverrechnungssatz!M5697,0,1)))))))</f>
        <v>0</v>
      </c>
      <c r="V728" s="20"/>
    </row>
    <row r="729" spans="1:22" s="38" customFormat="1" ht="15" customHeight="1" x14ac:dyDescent="0.2">
      <c r="A729" s="160">
        <v>725</v>
      </c>
      <c r="B729" s="161" t="s">
        <v>895</v>
      </c>
      <c r="C729" s="161" t="s">
        <v>1101</v>
      </c>
      <c r="D729" s="161" t="s">
        <v>444</v>
      </c>
      <c r="E729" s="161" t="s">
        <v>1214</v>
      </c>
      <c r="F729" s="161" t="s">
        <v>1009</v>
      </c>
      <c r="G729" s="161" t="s">
        <v>333</v>
      </c>
      <c r="H729" s="162">
        <v>4.58</v>
      </c>
      <c r="I729" s="163"/>
      <c r="J729" s="158" t="s">
        <v>34</v>
      </c>
      <c r="K729" s="159"/>
      <c r="L729" s="153">
        <v>191.11</v>
      </c>
      <c r="M729" s="154">
        <f t="shared" si="96"/>
        <v>17.98</v>
      </c>
      <c r="N729" s="155" t="str">
        <f t="shared" si="97"/>
        <v/>
      </c>
      <c r="O729" s="156">
        <f t="shared" si="98"/>
        <v>875.28380000000004</v>
      </c>
      <c r="P729" s="156" t="e">
        <f t="shared" si="99"/>
        <v>#VALUE!</v>
      </c>
      <c r="Q729" s="156" t="e">
        <f t="shared" si="100"/>
        <v>#VALUE!</v>
      </c>
      <c r="R729" s="157" t="str">
        <f t="shared" si="102"/>
        <v>C</v>
      </c>
      <c r="S729" s="157">
        <f t="shared" si="101"/>
        <v>17.98</v>
      </c>
      <c r="T729" s="157">
        <f t="shared" si="95"/>
        <v>0</v>
      </c>
      <c r="U729" s="157">
        <f>IF(M729&lt;&gt;0,IF(M729=SVS,0,IF(M729=SVSg,0,IF(M729=Stundenverrechnungssatz!G5698,0,IF(M729=Stundenverrechnungssatz!I5698,0,IF(M729=Stundenverrechnungssatz!K5698,0,IF(M729=Stundenverrechnungssatz!M5698,0,1)))))))</f>
        <v>0</v>
      </c>
      <c r="V729" s="20"/>
    </row>
    <row r="730" spans="1:22" s="38" customFormat="1" ht="15" customHeight="1" x14ac:dyDescent="0.2">
      <c r="A730" s="160">
        <v>726</v>
      </c>
      <c r="B730" s="161" t="s">
        <v>895</v>
      </c>
      <c r="C730" s="161" t="s">
        <v>1101</v>
      </c>
      <c r="D730" s="161" t="s">
        <v>444</v>
      </c>
      <c r="E730" s="161" t="s">
        <v>1215</v>
      </c>
      <c r="F730" s="161" t="s">
        <v>216</v>
      </c>
      <c r="G730" s="161" t="s">
        <v>333</v>
      </c>
      <c r="H730" s="162">
        <v>13.21</v>
      </c>
      <c r="I730" s="163"/>
      <c r="J730" s="158" t="s">
        <v>34</v>
      </c>
      <c r="K730" s="159"/>
      <c r="L730" s="153">
        <v>191.11</v>
      </c>
      <c r="M730" s="154">
        <f t="shared" si="96"/>
        <v>17.98</v>
      </c>
      <c r="N730" s="155" t="str">
        <f t="shared" si="97"/>
        <v/>
      </c>
      <c r="O730" s="156">
        <f t="shared" si="98"/>
        <v>2524.5631000000003</v>
      </c>
      <c r="P730" s="156" t="e">
        <f t="shared" si="99"/>
        <v>#VALUE!</v>
      </c>
      <c r="Q730" s="156" t="e">
        <f t="shared" si="100"/>
        <v>#VALUE!</v>
      </c>
      <c r="R730" s="157" t="str">
        <f t="shared" si="102"/>
        <v>C</v>
      </c>
      <c r="S730" s="157">
        <f t="shared" si="101"/>
        <v>17.98</v>
      </c>
      <c r="T730" s="157">
        <f t="shared" si="95"/>
        <v>0</v>
      </c>
      <c r="U730" s="157">
        <f>IF(M730&lt;&gt;0,IF(M730=SVS,0,IF(M730=SVSg,0,IF(M730=Stundenverrechnungssatz!G5699,0,IF(M730=Stundenverrechnungssatz!I5699,0,IF(M730=Stundenverrechnungssatz!K5699,0,IF(M730=Stundenverrechnungssatz!M5699,0,1)))))))</f>
        <v>0</v>
      </c>
      <c r="V730" s="20"/>
    </row>
    <row r="731" spans="1:22" s="38" customFormat="1" ht="15" customHeight="1" x14ac:dyDescent="0.2">
      <c r="A731" s="160">
        <v>727</v>
      </c>
      <c r="B731" s="161" t="s">
        <v>895</v>
      </c>
      <c r="C731" s="161" t="s">
        <v>1101</v>
      </c>
      <c r="D731" s="161" t="s">
        <v>444</v>
      </c>
      <c r="E731" s="161" t="s">
        <v>1216</v>
      </c>
      <c r="F731" s="161" t="s">
        <v>1217</v>
      </c>
      <c r="G731" s="161" t="s">
        <v>1208</v>
      </c>
      <c r="H731" s="162">
        <v>29.15</v>
      </c>
      <c r="I731" s="163"/>
      <c r="J731" s="158" t="s">
        <v>37</v>
      </c>
      <c r="K731" s="159"/>
      <c r="L731" s="153">
        <v>191.11</v>
      </c>
      <c r="M731" s="154">
        <f t="shared" si="96"/>
        <v>17.98</v>
      </c>
      <c r="N731" s="155" t="str">
        <f t="shared" si="97"/>
        <v/>
      </c>
      <c r="O731" s="156">
        <f t="shared" si="98"/>
        <v>5570.8564999999999</v>
      </c>
      <c r="P731" s="156" t="e">
        <f t="shared" si="99"/>
        <v>#VALUE!</v>
      </c>
      <c r="Q731" s="156" t="e">
        <f t="shared" si="100"/>
        <v>#VALUE!</v>
      </c>
      <c r="R731" s="157" t="str">
        <f t="shared" si="102"/>
        <v>G</v>
      </c>
      <c r="S731" s="157">
        <f t="shared" si="101"/>
        <v>17.98</v>
      </c>
      <c r="T731" s="157">
        <f t="shared" si="95"/>
        <v>0</v>
      </c>
      <c r="U731" s="157">
        <f>IF(M731&lt;&gt;0,IF(M731=SVS,0,IF(M731=SVSg,0,IF(M731=Stundenverrechnungssatz!G5700,0,IF(M731=Stundenverrechnungssatz!I5700,0,IF(M731=Stundenverrechnungssatz!K5700,0,IF(M731=Stundenverrechnungssatz!M5700,0,1)))))))</f>
        <v>0</v>
      </c>
      <c r="V731" s="20"/>
    </row>
    <row r="732" spans="1:22" s="38" customFormat="1" ht="15" customHeight="1" x14ac:dyDescent="0.2">
      <c r="A732" s="160">
        <v>728</v>
      </c>
      <c r="B732" s="161" t="s">
        <v>895</v>
      </c>
      <c r="C732" s="161" t="s">
        <v>1101</v>
      </c>
      <c r="D732" s="161" t="s">
        <v>444</v>
      </c>
      <c r="E732" s="161" t="s">
        <v>1216</v>
      </c>
      <c r="F732" s="161" t="s">
        <v>212</v>
      </c>
      <c r="G732" s="161" t="s">
        <v>333</v>
      </c>
      <c r="H732" s="162">
        <v>92.56</v>
      </c>
      <c r="I732" s="163"/>
      <c r="J732" s="158" t="s">
        <v>36</v>
      </c>
      <c r="K732" s="159"/>
      <c r="L732" s="153">
        <v>191.11</v>
      </c>
      <c r="M732" s="154">
        <f t="shared" si="96"/>
        <v>17.98</v>
      </c>
      <c r="N732" s="155" t="str">
        <f t="shared" si="97"/>
        <v/>
      </c>
      <c r="O732" s="156">
        <f t="shared" si="98"/>
        <v>17689.141600000003</v>
      </c>
      <c r="P732" s="156" t="e">
        <f t="shared" si="99"/>
        <v>#VALUE!</v>
      </c>
      <c r="Q732" s="156" t="e">
        <f t="shared" si="100"/>
        <v>#VALUE!</v>
      </c>
      <c r="R732" s="157" t="str">
        <f t="shared" si="102"/>
        <v>F</v>
      </c>
      <c r="S732" s="157">
        <f t="shared" si="101"/>
        <v>17.98</v>
      </c>
      <c r="T732" s="157">
        <f t="shared" si="95"/>
        <v>0</v>
      </c>
      <c r="U732" s="157">
        <f>IF(M732&lt;&gt;0,IF(M732=SVS,0,IF(M732=SVSg,0,IF(M732=Stundenverrechnungssatz!G5701,0,IF(M732=Stundenverrechnungssatz!I5701,0,IF(M732=Stundenverrechnungssatz!K5701,0,IF(M732=Stundenverrechnungssatz!M5701,0,1)))))))</f>
        <v>0</v>
      </c>
      <c r="V732" s="20"/>
    </row>
    <row r="733" spans="1:22" s="38" customFormat="1" ht="15" customHeight="1" x14ac:dyDescent="0.2">
      <c r="A733" s="160">
        <v>729</v>
      </c>
      <c r="B733" s="161" t="s">
        <v>895</v>
      </c>
      <c r="C733" s="161" t="s">
        <v>1101</v>
      </c>
      <c r="D733" s="161" t="s">
        <v>444</v>
      </c>
      <c r="E733" s="161" t="s">
        <v>1218</v>
      </c>
      <c r="F733" s="161" t="s">
        <v>212</v>
      </c>
      <c r="G733" s="161" t="s">
        <v>333</v>
      </c>
      <c r="H733" s="162">
        <v>101.06</v>
      </c>
      <c r="I733" s="163"/>
      <c r="J733" s="158" t="s">
        <v>36</v>
      </c>
      <c r="K733" s="159"/>
      <c r="L733" s="153">
        <v>191.11</v>
      </c>
      <c r="M733" s="154">
        <f t="shared" si="96"/>
        <v>17.98</v>
      </c>
      <c r="N733" s="155" t="str">
        <f t="shared" si="97"/>
        <v/>
      </c>
      <c r="O733" s="156">
        <f t="shared" si="98"/>
        <v>19313.5766</v>
      </c>
      <c r="P733" s="156" t="e">
        <f t="shared" si="99"/>
        <v>#VALUE!</v>
      </c>
      <c r="Q733" s="156" t="e">
        <f t="shared" si="100"/>
        <v>#VALUE!</v>
      </c>
      <c r="R733" s="157" t="str">
        <f t="shared" si="102"/>
        <v>F</v>
      </c>
      <c r="S733" s="157">
        <f t="shared" si="101"/>
        <v>17.98</v>
      </c>
      <c r="T733" s="157">
        <f t="shared" si="95"/>
        <v>0</v>
      </c>
      <c r="U733" s="157">
        <f>IF(M733&lt;&gt;0,IF(M733=SVS,0,IF(M733=SVSg,0,IF(M733=Stundenverrechnungssatz!G5702,0,IF(M733=Stundenverrechnungssatz!I5702,0,IF(M733=Stundenverrechnungssatz!K5702,0,IF(M733=Stundenverrechnungssatz!M5702,0,1)))))))</f>
        <v>0</v>
      </c>
      <c r="V733" s="20"/>
    </row>
    <row r="734" spans="1:22" s="38" customFormat="1" ht="15" customHeight="1" x14ac:dyDescent="0.2">
      <c r="A734" s="160">
        <v>730</v>
      </c>
      <c r="B734" s="161" t="s">
        <v>895</v>
      </c>
      <c r="C734" s="161" t="s">
        <v>1101</v>
      </c>
      <c r="D734" s="161" t="s">
        <v>444</v>
      </c>
      <c r="E734" s="161" t="s">
        <v>1218</v>
      </c>
      <c r="F734" s="161" t="s">
        <v>1219</v>
      </c>
      <c r="G734" s="161" t="s">
        <v>1208</v>
      </c>
      <c r="H734" s="162">
        <v>16.350000000000001</v>
      </c>
      <c r="I734" s="163"/>
      <c r="J734" s="158" t="s">
        <v>37</v>
      </c>
      <c r="K734" s="159"/>
      <c r="L734" s="153">
        <v>191.11</v>
      </c>
      <c r="M734" s="154">
        <f t="shared" si="96"/>
        <v>17.98</v>
      </c>
      <c r="N734" s="155" t="str">
        <f t="shared" si="97"/>
        <v/>
      </c>
      <c r="O734" s="156">
        <f t="shared" si="98"/>
        <v>3124.6485000000007</v>
      </c>
      <c r="P734" s="156" t="e">
        <f t="shared" si="99"/>
        <v>#VALUE!</v>
      </c>
      <c r="Q734" s="156" t="e">
        <f t="shared" si="100"/>
        <v>#VALUE!</v>
      </c>
      <c r="R734" s="157" t="str">
        <f t="shared" si="102"/>
        <v>G</v>
      </c>
      <c r="S734" s="157">
        <f t="shared" si="101"/>
        <v>17.98</v>
      </c>
      <c r="T734" s="157">
        <f t="shared" si="95"/>
        <v>0</v>
      </c>
      <c r="U734" s="157">
        <f>IF(M734&lt;&gt;0,IF(M734=SVS,0,IF(M734=SVSg,0,IF(M734=Stundenverrechnungssatz!G5703,0,IF(M734=Stundenverrechnungssatz!I5703,0,IF(M734=Stundenverrechnungssatz!K5703,0,IF(M734=Stundenverrechnungssatz!M5703,0,1)))))))</f>
        <v>0</v>
      </c>
      <c r="V734" s="20"/>
    </row>
    <row r="735" spans="1:22" s="38" customFormat="1" ht="15" customHeight="1" x14ac:dyDescent="0.2">
      <c r="A735" s="160">
        <v>731</v>
      </c>
      <c r="B735" s="161" t="s">
        <v>895</v>
      </c>
      <c r="C735" s="161" t="s">
        <v>1101</v>
      </c>
      <c r="D735" s="161" t="s">
        <v>444</v>
      </c>
      <c r="E735" s="161" t="s">
        <v>1220</v>
      </c>
      <c r="F735" s="161" t="s">
        <v>231</v>
      </c>
      <c r="G735" s="161" t="s">
        <v>333</v>
      </c>
      <c r="H735" s="162">
        <v>33.17</v>
      </c>
      <c r="I735" s="163"/>
      <c r="J735" s="158" t="s">
        <v>52</v>
      </c>
      <c r="K735" s="159"/>
      <c r="L735" s="153">
        <v>191.11</v>
      </c>
      <c r="M735" s="154">
        <f t="shared" si="96"/>
        <v>17.98</v>
      </c>
      <c r="N735" s="155" t="str">
        <f t="shared" si="97"/>
        <v/>
      </c>
      <c r="O735" s="156">
        <f t="shared" si="98"/>
        <v>6339.1187000000009</v>
      </c>
      <c r="P735" s="156" t="e">
        <f t="shared" si="99"/>
        <v>#VALUE!</v>
      </c>
      <c r="Q735" s="156" t="e">
        <f t="shared" si="100"/>
        <v>#VALUE!</v>
      </c>
      <c r="R735" s="157" t="str">
        <f t="shared" si="102"/>
        <v>E</v>
      </c>
      <c r="S735" s="157">
        <f t="shared" si="101"/>
        <v>17.98</v>
      </c>
      <c r="T735" s="157">
        <f t="shared" si="95"/>
        <v>0</v>
      </c>
      <c r="U735" s="157">
        <f>IF(M735&lt;&gt;0,IF(M735=SVS,0,IF(M735=SVSg,0,IF(M735=Stundenverrechnungssatz!G5704,0,IF(M735=Stundenverrechnungssatz!I5704,0,IF(M735=Stundenverrechnungssatz!K5704,0,IF(M735=Stundenverrechnungssatz!M5704,0,1)))))))</f>
        <v>0</v>
      </c>
      <c r="V735" s="20"/>
    </row>
    <row r="736" spans="1:22" s="38" customFormat="1" ht="15" customHeight="1" x14ac:dyDescent="0.2">
      <c r="A736" s="160">
        <v>732</v>
      </c>
      <c r="B736" s="161" t="s">
        <v>895</v>
      </c>
      <c r="C736" s="161" t="s">
        <v>1101</v>
      </c>
      <c r="D736" s="161" t="s">
        <v>444</v>
      </c>
      <c r="E736" s="161" t="s">
        <v>1221</v>
      </c>
      <c r="F736" s="161" t="s">
        <v>283</v>
      </c>
      <c r="G736" s="161" t="s">
        <v>351</v>
      </c>
      <c r="H736" s="162">
        <v>19.850000000000001</v>
      </c>
      <c r="I736" s="163"/>
      <c r="J736" s="158" t="s">
        <v>31</v>
      </c>
      <c r="K736" s="159"/>
      <c r="L736" s="153">
        <v>96.05</v>
      </c>
      <c r="M736" s="154">
        <f t="shared" si="96"/>
        <v>17.98</v>
      </c>
      <c r="N736" s="155" t="str">
        <f t="shared" si="97"/>
        <v/>
      </c>
      <c r="O736" s="156">
        <f t="shared" si="98"/>
        <v>1906.5925</v>
      </c>
      <c r="P736" s="156" t="e">
        <f t="shared" si="99"/>
        <v>#VALUE!</v>
      </c>
      <c r="Q736" s="156" t="e">
        <f t="shared" si="100"/>
        <v>#VALUE!</v>
      </c>
      <c r="R736" s="157" t="str">
        <f t="shared" si="102"/>
        <v>A</v>
      </c>
      <c r="S736" s="157">
        <f t="shared" si="101"/>
        <v>17.98</v>
      </c>
      <c r="T736" s="157">
        <f t="shared" si="95"/>
        <v>0</v>
      </c>
      <c r="U736" s="157">
        <f>IF(M736&lt;&gt;0,IF(M736=SVS,0,IF(M736=SVSg,0,IF(M736=Stundenverrechnungssatz!G5705,0,IF(M736=Stundenverrechnungssatz!I5705,0,IF(M736=Stundenverrechnungssatz!K5705,0,IF(M736=Stundenverrechnungssatz!M5705,0,1)))))))</f>
        <v>0</v>
      </c>
      <c r="V736" s="20"/>
    </row>
    <row r="737" spans="1:22" s="38" customFormat="1" ht="15" customHeight="1" x14ac:dyDescent="0.2">
      <c r="A737" s="160">
        <v>733</v>
      </c>
      <c r="B737" s="161" t="s">
        <v>895</v>
      </c>
      <c r="C737" s="161" t="s">
        <v>1101</v>
      </c>
      <c r="D737" s="161" t="s">
        <v>444</v>
      </c>
      <c r="E737" s="161" t="s">
        <v>1222</v>
      </c>
      <c r="F737" s="161" t="s">
        <v>229</v>
      </c>
      <c r="G737" s="161" t="s">
        <v>351</v>
      </c>
      <c r="H737" s="162">
        <v>52.94</v>
      </c>
      <c r="I737" s="163" t="s">
        <v>214</v>
      </c>
      <c r="J737" s="158" t="s">
        <v>32</v>
      </c>
      <c r="K737" s="159"/>
      <c r="L737" s="153">
        <v>96.05</v>
      </c>
      <c r="M737" s="154">
        <f t="shared" si="96"/>
        <v>17.98</v>
      </c>
      <c r="N737" s="155" t="str">
        <f t="shared" si="97"/>
        <v/>
      </c>
      <c r="O737" s="156">
        <f t="shared" si="98"/>
        <v>5084.8869999999997</v>
      </c>
      <c r="P737" s="156" t="e">
        <f t="shared" si="99"/>
        <v>#VALUE!</v>
      </c>
      <c r="Q737" s="156" t="e">
        <f t="shared" si="100"/>
        <v>#VALUE!</v>
      </c>
      <c r="R737" s="157" t="str">
        <f t="shared" si="102"/>
        <v>B</v>
      </c>
      <c r="S737" s="157">
        <f t="shared" si="101"/>
        <v>17.98</v>
      </c>
      <c r="T737" s="157">
        <f t="shared" si="95"/>
        <v>52.94</v>
      </c>
      <c r="U737" s="157">
        <f>IF(M737&lt;&gt;0,IF(M737=SVS,0,IF(M737=SVSg,0,IF(M737=Stundenverrechnungssatz!G5706,0,IF(M737=Stundenverrechnungssatz!I5706,0,IF(M737=Stundenverrechnungssatz!K5706,0,IF(M737=Stundenverrechnungssatz!M5706,0,1)))))))</f>
        <v>0</v>
      </c>
      <c r="V737" s="20"/>
    </row>
    <row r="738" spans="1:22" s="38" customFormat="1" ht="15" customHeight="1" x14ac:dyDescent="0.2">
      <c r="A738" s="160">
        <v>734</v>
      </c>
      <c r="B738" s="161" t="s">
        <v>895</v>
      </c>
      <c r="C738" s="161" t="s">
        <v>1101</v>
      </c>
      <c r="D738" s="161" t="s">
        <v>444</v>
      </c>
      <c r="E738" s="161" t="s">
        <v>1223</v>
      </c>
      <c r="F738" s="161" t="s">
        <v>229</v>
      </c>
      <c r="G738" s="161" t="s">
        <v>351</v>
      </c>
      <c r="H738" s="162">
        <v>54.89</v>
      </c>
      <c r="I738" s="163" t="s">
        <v>214</v>
      </c>
      <c r="J738" s="158" t="s">
        <v>32</v>
      </c>
      <c r="K738" s="159"/>
      <c r="L738" s="153">
        <v>96.05</v>
      </c>
      <c r="M738" s="154">
        <f t="shared" si="96"/>
        <v>17.98</v>
      </c>
      <c r="N738" s="155" t="str">
        <f t="shared" si="97"/>
        <v/>
      </c>
      <c r="O738" s="156">
        <f t="shared" si="98"/>
        <v>5272.1845000000003</v>
      </c>
      <c r="P738" s="156" t="e">
        <f t="shared" si="99"/>
        <v>#VALUE!</v>
      </c>
      <c r="Q738" s="156" t="e">
        <f t="shared" si="100"/>
        <v>#VALUE!</v>
      </c>
      <c r="R738" s="157" t="str">
        <f t="shared" si="102"/>
        <v>B</v>
      </c>
      <c r="S738" s="157">
        <f t="shared" si="101"/>
        <v>17.98</v>
      </c>
      <c r="T738" s="157">
        <f t="shared" si="95"/>
        <v>54.89</v>
      </c>
      <c r="U738" s="157">
        <f>IF(M738&lt;&gt;0,IF(M738=SVS,0,IF(M738=SVSg,0,IF(M738=Stundenverrechnungssatz!G5707,0,IF(M738=Stundenverrechnungssatz!I5707,0,IF(M738=Stundenverrechnungssatz!K5707,0,IF(M738=Stundenverrechnungssatz!M5707,0,1)))))))</f>
        <v>0</v>
      </c>
      <c r="V738" s="20"/>
    </row>
    <row r="739" spans="1:22" s="38" customFormat="1" ht="15" customHeight="1" x14ac:dyDescent="0.2">
      <c r="A739" s="160">
        <v>735</v>
      </c>
      <c r="B739" s="161" t="s">
        <v>895</v>
      </c>
      <c r="C739" s="161" t="s">
        <v>1101</v>
      </c>
      <c r="D739" s="161" t="s">
        <v>444</v>
      </c>
      <c r="E739" s="161" t="s">
        <v>1224</v>
      </c>
      <c r="F739" s="161" t="s">
        <v>229</v>
      </c>
      <c r="G739" s="161" t="s">
        <v>351</v>
      </c>
      <c r="H739" s="162">
        <v>54.89</v>
      </c>
      <c r="I739" s="163" t="s">
        <v>214</v>
      </c>
      <c r="J739" s="158" t="s">
        <v>32</v>
      </c>
      <c r="K739" s="159"/>
      <c r="L739" s="153">
        <v>96.05</v>
      </c>
      <c r="M739" s="154">
        <f t="shared" si="96"/>
        <v>17.98</v>
      </c>
      <c r="N739" s="155" t="str">
        <f t="shared" si="97"/>
        <v/>
      </c>
      <c r="O739" s="156">
        <f t="shared" si="98"/>
        <v>5272.1845000000003</v>
      </c>
      <c r="P739" s="156" t="e">
        <f t="shared" si="99"/>
        <v>#VALUE!</v>
      </c>
      <c r="Q739" s="156" t="e">
        <f t="shared" si="100"/>
        <v>#VALUE!</v>
      </c>
      <c r="R739" s="157" t="str">
        <f t="shared" si="102"/>
        <v>B</v>
      </c>
      <c r="S739" s="157">
        <f t="shared" si="101"/>
        <v>17.98</v>
      </c>
      <c r="T739" s="157">
        <f t="shared" si="95"/>
        <v>54.89</v>
      </c>
      <c r="U739" s="157">
        <f>IF(M739&lt;&gt;0,IF(M739=SVS,0,IF(M739=SVSg,0,IF(M739=Stundenverrechnungssatz!G5708,0,IF(M739=Stundenverrechnungssatz!I5708,0,IF(M739=Stundenverrechnungssatz!K5708,0,IF(M739=Stundenverrechnungssatz!M5708,0,1)))))))</f>
        <v>0</v>
      </c>
      <c r="V739" s="20"/>
    </row>
    <row r="740" spans="1:22" s="38" customFormat="1" ht="15" customHeight="1" x14ac:dyDescent="0.2">
      <c r="A740" s="160">
        <v>736</v>
      </c>
      <c r="B740" s="161" t="s">
        <v>895</v>
      </c>
      <c r="C740" s="161" t="s">
        <v>1101</v>
      </c>
      <c r="D740" s="161" t="s">
        <v>444</v>
      </c>
      <c r="E740" s="161" t="s">
        <v>1225</v>
      </c>
      <c r="F740" s="161" t="s">
        <v>229</v>
      </c>
      <c r="G740" s="161" t="s">
        <v>351</v>
      </c>
      <c r="H740" s="162">
        <v>55.11</v>
      </c>
      <c r="I740" s="163" t="s">
        <v>214</v>
      </c>
      <c r="J740" s="158" t="s">
        <v>32</v>
      </c>
      <c r="K740" s="159"/>
      <c r="L740" s="153">
        <v>96.05</v>
      </c>
      <c r="M740" s="154">
        <f t="shared" si="96"/>
        <v>17.98</v>
      </c>
      <c r="N740" s="155" t="str">
        <f t="shared" si="97"/>
        <v/>
      </c>
      <c r="O740" s="156">
        <f t="shared" si="98"/>
        <v>5293.3154999999997</v>
      </c>
      <c r="P740" s="156" t="e">
        <f t="shared" si="99"/>
        <v>#VALUE!</v>
      </c>
      <c r="Q740" s="156" t="e">
        <f t="shared" si="100"/>
        <v>#VALUE!</v>
      </c>
      <c r="R740" s="157" t="str">
        <f t="shared" si="102"/>
        <v>B</v>
      </c>
      <c r="S740" s="157">
        <f t="shared" si="101"/>
        <v>17.98</v>
      </c>
      <c r="T740" s="157">
        <f t="shared" si="95"/>
        <v>55.11</v>
      </c>
      <c r="U740" s="157">
        <f>IF(M740&lt;&gt;0,IF(M740=SVS,0,IF(M740=SVSg,0,IF(M740=Stundenverrechnungssatz!G5709,0,IF(M740=Stundenverrechnungssatz!I5709,0,IF(M740=Stundenverrechnungssatz!K5709,0,IF(M740=Stundenverrechnungssatz!M5709,0,1)))))))</f>
        <v>0</v>
      </c>
      <c r="V740" s="20"/>
    </row>
    <row r="741" spans="1:22" s="38" customFormat="1" ht="15" customHeight="1" x14ac:dyDescent="0.2">
      <c r="A741" s="160">
        <v>737</v>
      </c>
      <c r="B741" s="161" t="s">
        <v>895</v>
      </c>
      <c r="C741" s="161" t="s">
        <v>1101</v>
      </c>
      <c r="D741" s="161" t="s">
        <v>444</v>
      </c>
      <c r="E741" s="161" t="s">
        <v>1226</v>
      </c>
      <c r="F741" s="161" t="s">
        <v>1227</v>
      </c>
      <c r="G741" s="161" t="s">
        <v>1208</v>
      </c>
      <c r="H741" s="162">
        <v>54.89</v>
      </c>
      <c r="I741" s="163"/>
      <c r="J741" s="158" t="s">
        <v>37</v>
      </c>
      <c r="K741" s="159"/>
      <c r="L741" s="153">
        <v>191.11</v>
      </c>
      <c r="M741" s="154">
        <f t="shared" si="96"/>
        <v>17.98</v>
      </c>
      <c r="N741" s="155" t="str">
        <f t="shared" si="97"/>
        <v/>
      </c>
      <c r="O741" s="156">
        <f t="shared" si="98"/>
        <v>10490.027900000001</v>
      </c>
      <c r="P741" s="156" t="e">
        <f t="shared" si="99"/>
        <v>#VALUE!</v>
      </c>
      <c r="Q741" s="156" t="e">
        <f t="shared" si="100"/>
        <v>#VALUE!</v>
      </c>
      <c r="R741" s="157" t="str">
        <f t="shared" si="102"/>
        <v>G</v>
      </c>
      <c r="S741" s="157">
        <f t="shared" si="101"/>
        <v>17.98</v>
      </c>
      <c r="T741" s="157">
        <f t="shared" si="95"/>
        <v>0</v>
      </c>
      <c r="U741" s="157">
        <f>IF(M741&lt;&gt;0,IF(M741=SVS,0,IF(M741=SVSg,0,IF(M741=Stundenverrechnungssatz!G5710,0,IF(M741=Stundenverrechnungssatz!I5710,0,IF(M741=Stundenverrechnungssatz!K5710,0,IF(M741=Stundenverrechnungssatz!M5710,0,1)))))))</f>
        <v>0</v>
      </c>
      <c r="V741" s="20"/>
    </row>
    <row r="742" spans="1:22" s="38" customFormat="1" ht="15" customHeight="1" x14ac:dyDescent="0.2">
      <c r="A742" s="160">
        <v>738</v>
      </c>
      <c r="B742" s="161" t="s">
        <v>895</v>
      </c>
      <c r="C742" s="161" t="s">
        <v>1101</v>
      </c>
      <c r="D742" s="161" t="s">
        <v>444</v>
      </c>
      <c r="E742" s="161" t="s">
        <v>1228</v>
      </c>
      <c r="F742" s="161" t="s">
        <v>229</v>
      </c>
      <c r="G742" s="161" t="s">
        <v>351</v>
      </c>
      <c r="H742" s="162">
        <v>55.11</v>
      </c>
      <c r="I742" s="163" t="s">
        <v>214</v>
      </c>
      <c r="J742" s="158" t="s">
        <v>32</v>
      </c>
      <c r="K742" s="159"/>
      <c r="L742" s="153">
        <v>96.05</v>
      </c>
      <c r="M742" s="154">
        <f t="shared" si="96"/>
        <v>17.98</v>
      </c>
      <c r="N742" s="155" t="str">
        <f t="shared" si="97"/>
        <v/>
      </c>
      <c r="O742" s="156">
        <f t="shared" si="98"/>
        <v>5293.3154999999997</v>
      </c>
      <c r="P742" s="156" t="e">
        <f t="shared" si="99"/>
        <v>#VALUE!</v>
      </c>
      <c r="Q742" s="156" t="e">
        <f t="shared" si="100"/>
        <v>#VALUE!</v>
      </c>
      <c r="R742" s="157" t="str">
        <f t="shared" si="102"/>
        <v>B</v>
      </c>
      <c r="S742" s="157">
        <f t="shared" si="101"/>
        <v>17.98</v>
      </c>
      <c r="T742" s="157">
        <f t="shared" si="95"/>
        <v>55.11</v>
      </c>
      <c r="U742" s="157">
        <f>IF(M742&lt;&gt;0,IF(M742=SVS,0,IF(M742=SVSg,0,IF(M742=Stundenverrechnungssatz!G5711,0,IF(M742=Stundenverrechnungssatz!I5711,0,IF(M742=Stundenverrechnungssatz!K5711,0,IF(M742=Stundenverrechnungssatz!M5711,0,1)))))))</f>
        <v>0</v>
      </c>
      <c r="V742" s="20"/>
    </row>
    <row r="743" spans="1:22" s="38" customFormat="1" ht="15" customHeight="1" x14ac:dyDescent="0.2">
      <c r="A743" s="160">
        <v>739</v>
      </c>
      <c r="B743" s="161" t="s">
        <v>895</v>
      </c>
      <c r="C743" s="161" t="s">
        <v>1101</v>
      </c>
      <c r="D743" s="161" t="s">
        <v>444</v>
      </c>
      <c r="E743" s="161" t="s">
        <v>1229</v>
      </c>
      <c r="F743" s="161" t="s">
        <v>229</v>
      </c>
      <c r="G743" s="161" t="s">
        <v>351</v>
      </c>
      <c r="H743" s="162">
        <v>55.66</v>
      </c>
      <c r="I743" s="163" t="s">
        <v>214</v>
      </c>
      <c r="J743" s="158" t="s">
        <v>32</v>
      </c>
      <c r="K743" s="159"/>
      <c r="L743" s="153">
        <v>96.05</v>
      </c>
      <c r="M743" s="154">
        <f t="shared" si="96"/>
        <v>17.98</v>
      </c>
      <c r="N743" s="155" t="str">
        <f t="shared" si="97"/>
        <v/>
      </c>
      <c r="O743" s="156">
        <f t="shared" si="98"/>
        <v>5346.1429999999991</v>
      </c>
      <c r="P743" s="156" t="e">
        <f t="shared" si="99"/>
        <v>#VALUE!</v>
      </c>
      <c r="Q743" s="156" t="e">
        <f t="shared" si="100"/>
        <v>#VALUE!</v>
      </c>
      <c r="R743" s="157" t="str">
        <f t="shared" si="102"/>
        <v>B</v>
      </c>
      <c r="S743" s="157">
        <f t="shared" si="101"/>
        <v>17.98</v>
      </c>
      <c r="T743" s="157">
        <f t="shared" si="95"/>
        <v>55.66</v>
      </c>
      <c r="U743" s="157">
        <f>IF(M743&lt;&gt;0,IF(M743=SVS,0,IF(M743=SVSg,0,IF(M743=Stundenverrechnungssatz!G5712,0,IF(M743=Stundenverrechnungssatz!I5712,0,IF(M743=Stundenverrechnungssatz!K5712,0,IF(M743=Stundenverrechnungssatz!M5712,0,1)))))))</f>
        <v>0</v>
      </c>
      <c r="V743" s="20"/>
    </row>
    <row r="744" spans="1:22" s="38" customFormat="1" ht="15" customHeight="1" x14ac:dyDescent="0.2">
      <c r="A744" s="160">
        <v>740</v>
      </c>
      <c r="B744" s="161" t="s">
        <v>895</v>
      </c>
      <c r="C744" s="161" t="s">
        <v>1101</v>
      </c>
      <c r="D744" s="161" t="s">
        <v>444</v>
      </c>
      <c r="E744" s="161" t="s">
        <v>1230</v>
      </c>
      <c r="F744" s="161" t="s">
        <v>229</v>
      </c>
      <c r="G744" s="161" t="s">
        <v>351</v>
      </c>
      <c r="H744" s="162">
        <v>55.11</v>
      </c>
      <c r="I744" s="163" t="s">
        <v>214</v>
      </c>
      <c r="J744" s="158" t="s">
        <v>32</v>
      </c>
      <c r="K744" s="159"/>
      <c r="L744" s="153">
        <v>96.05</v>
      </c>
      <c r="M744" s="154">
        <f t="shared" si="96"/>
        <v>17.98</v>
      </c>
      <c r="N744" s="155" t="str">
        <f t="shared" si="97"/>
        <v/>
      </c>
      <c r="O744" s="156">
        <f t="shared" si="98"/>
        <v>5293.3154999999997</v>
      </c>
      <c r="P744" s="156" t="e">
        <f t="shared" si="99"/>
        <v>#VALUE!</v>
      </c>
      <c r="Q744" s="156" t="e">
        <f t="shared" si="100"/>
        <v>#VALUE!</v>
      </c>
      <c r="R744" s="157" t="str">
        <f t="shared" si="102"/>
        <v>B</v>
      </c>
      <c r="S744" s="157">
        <f t="shared" si="101"/>
        <v>17.98</v>
      </c>
      <c r="T744" s="157">
        <f t="shared" si="95"/>
        <v>55.11</v>
      </c>
      <c r="U744" s="157">
        <f>IF(M744&lt;&gt;0,IF(M744=SVS,0,IF(M744=SVSg,0,IF(M744=Stundenverrechnungssatz!G5713,0,IF(M744=Stundenverrechnungssatz!I5713,0,IF(M744=Stundenverrechnungssatz!K5713,0,IF(M744=Stundenverrechnungssatz!M5713,0,1)))))))</f>
        <v>0</v>
      </c>
      <c r="V744" s="20"/>
    </row>
    <row r="745" spans="1:22" s="38" customFormat="1" ht="15" customHeight="1" x14ac:dyDescent="0.2">
      <c r="A745" s="160">
        <v>741</v>
      </c>
      <c r="B745" s="161" t="s">
        <v>895</v>
      </c>
      <c r="C745" s="161" t="s">
        <v>1101</v>
      </c>
      <c r="D745" s="161" t="s">
        <v>444</v>
      </c>
      <c r="E745" s="161" t="s">
        <v>1231</v>
      </c>
      <c r="F745" s="161" t="s">
        <v>229</v>
      </c>
      <c r="G745" s="161" t="s">
        <v>351</v>
      </c>
      <c r="H745" s="162">
        <v>55.11</v>
      </c>
      <c r="I745" s="163" t="s">
        <v>214</v>
      </c>
      <c r="J745" s="158" t="s">
        <v>32</v>
      </c>
      <c r="K745" s="159"/>
      <c r="L745" s="153">
        <v>96.05</v>
      </c>
      <c r="M745" s="154">
        <f t="shared" si="96"/>
        <v>17.98</v>
      </c>
      <c r="N745" s="155" t="str">
        <f t="shared" si="97"/>
        <v/>
      </c>
      <c r="O745" s="156">
        <f t="shared" si="98"/>
        <v>5293.3154999999997</v>
      </c>
      <c r="P745" s="156" t="e">
        <f t="shared" si="99"/>
        <v>#VALUE!</v>
      </c>
      <c r="Q745" s="156" t="e">
        <f t="shared" si="100"/>
        <v>#VALUE!</v>
      </c>
      <c r="R745" s="157" t="str">
        <f t="shared" si="102"/>
        <v>B</v>
      </c>
      <c r="S745" s="157">
        <f t="shared" si="101"/>
        <v>17.98</v>
      </c>
      <c r="T745" s="157">
        <f t="shared" si="95"/>
        <v>55.11</v>
      </c>
      <c r="U745" s="157">
        <f>IF(M745&lt;&gt;0,IF(M745=SVS,0,IF(M745=SVSg,0,IF(M745=Stundenverrechnungssatz!G5714,0,IF(M745=Stundenverrechnungssatz!I5714,0,IF(M745=Stundenverrechnungssatz!K5714,0,IF(M745=Stundenverrechnungssatz!M5714,0,1)))))))</f>
        <v>0</v>
      </c>
      <c r="V745" s="20"/>
    </row>
    <row r="746" spans="1:22" s="38" customFormat="1" ht="15" customHeight="1" x14ac:dyDescent="0.2">
      <c r="A746" s="160">
        <v>742</v>
      </c>
      <c r="B746" s="161" t="s">
        <v>895</v>
      </c>
      <c r="C746" s="161" t="s">
        <v>1101</v>
      </c>
      <c r="D746" s="161" t="s">
        <v>444</v>
      </c>
      <c r="E746" s="161" t="s">
        <v>1232</v>
      </c>
      <c r="F746" s="161" t="s">
        <v>229</v>
      </c>
      <c r="G746" s="161" t="s">
        <v>351</v>
      </c>
      <c r="H746" s="162">
        <v>55.11</v>
      </c>
      <c r="I746" s="163" t="s">
        <v>214</v>
      </c>
      <c r="J746" s="158" t="s">
        <v>32</v>
      </c>
      <c r="K746" s="159"/>
      <c r="L746" s="153">
        <v>96.05</v>
      </c>
      <c r="M746" s="154">
        <f t="shared" si="96"/>
        <v>17.98</v>
      </c>
      <c r="N746" s="155" t="str">
        <f t="shared" si="97"/>
        <v/>
      </c>
      <c r="O746" s="156">
        <f t="shared" si="98"/>
        <v>5293.3154999999997</v>
      </c>
      <c r="P746" s="156" t="e">
        <f t="shared" si="99"/>
        <v>#VALUE!</v>
      </c>
      <c r="Q746" s="156" t="e">
        <f t="shared" si="100"/>
        <v>#VALUE!</v>
      </c>
      <c r="R746" s="157" t="str">
        <f t="shared" si="102"/>
        <v>B</v>
      </c>
      <c r="S746" s="157">
        <f t="shared" si="101"/>
        <v>17.98</v>
      </c>
      <c r="T746" s="157">
        <f t="shared" si="95"/>
        <v>55.11</v>
      </c>
      <c r="U746" s="157">
        <f>IF(M746&lt;&gt;0,IF(M746=SVS,0,IF(M746=SVSg,0,IF(M746=Stundenverrechnungssatz!G5715,0,IF(M746=Stundenverrechnungssatz!I5715,0,IF(M746=Stundenverrechnungssatz!K5715,0,IF(M746=Stundenverrechnungssatz!M5715,0,1)))))))</f>
        <v>0</v>
      </c>
      <c r="V746" s="20"/>
    </row>
    <row r="747" spans="1:22" s="38" customFormat="1" ht="15" customHeight="1" x14ac:dyDescent="0.2">
      <c r="A747" s="160">
        <v>743</v>
      </c>
      <c r="B747" s="161" t="s">
        <v>895</v>
      </c>
      <c r="C747" s="161" t="s">
        <v>1101</v>
      </c>
      <c r="D747" s="161" t="s">
        <v>444</v>
      </c>
      <c r="E747" s="161" t="s">
        <v>1233</v>
      </c>
      <c r="F747" s="161" t="s">
        <v>1227</v>
      </c>
      <c r="G747" s="161" t="s">
        <v>1208</v>
      </c>
      <c r="H747" s="162">
        <v>56.02</v>
      </c>
      <c r="I747" s="163"/>
      <c r="J747" s="158" t="s">
        <v>37</v>
      </c>
      <c r="K747" s="159"/>
      <c r="L747" s="153">
        <v>191.11</v>
      </c>
      <c r="M747" s="154">
        <f t="shared" si="96"/>
        <v>17.98</v>
      </c>
      <c r="N747" s="155" t="str">
        <f t="shared" si="97"/>
        <v/>
      </c>
      <c r="O747" s="156">
        <f t="shared" si="98"/>
        <v>10705.982200000002</v>
      </c>
      <c r="P747" s="156" t="e">
        <f t="shared" si="99"/>
        <v>#VALUE!</v>
      </c>
      <c r="Q747" s="156" t="e">
        <f t="shared" si="100"/>
        <v>#VALUE!</v>
      </c>
      <c r="R747" s="157" t="str">
        <f t="shared" si="102"/>
        <v>G</v>
      </c>
      <c r="S747" s="157">
        <f t="shared" si="101"/>
        <v>17.98</v>
      </c>
      <c r="T747" s="157">
        <f t="shared" si="95"/>
        <v>0</v>
      </c>
      <c r="U747" s="157">
        <f>IF(M747&lt;&gt;0,IF(M747=SVS,0,IF(M747=SVSg,0,IF(M747=Stundenverrechnungssatz!G5716,0,IF(M747=Stundenverrechnungssatz!I5716,0,IF(M747=Stundenverrechnungssatz!K5716,0,IF(M747=Stundenverrechnungssatz!M5716,0,1)))))))</f>
        <v>0</v>
      </c>
      <c r="V747" s="20"/>
    </row>
    <row r="748" spans="1:22" s="38" customFormat="1" ht="15" customHeight="1" x14ac:dyDescent="0.2">
      <c r="A748" s="160">
        <v>744</v>
      </c>
      <c r="B748" s="161" t="s">
        <v>895</v>
      </c>
      <c r="C748" s="161" t="s">
        <v>1101</v>
      </c>
      <c r="D748" s="161" t="s">
        <v>444</v>
      </c>
      <c r="E748" s="161" t="s">
        <v>1234</v>
      </c>
      <c r="F748" s="161" t="s">
        <v>229</v>
      </c>
      <c r="G748" s="161" t="s">
        <v>351</v>
      </c>
      <c r="H748" s="162">
        <v>52.94</v>
      </c>
      <c r="I748" s="163" t="s">
        <v>214</v>
      </c>
      <c r="J748" s="158" t="s">
        <v>32</v>
      </c>
      <c r="K748" s="159"/>
      <c r="L748" s="153">
        <v>96.05</v>
      </c>
      <c r="M748" s="154">
        <f t="shared" si="96"/>
        <v>17.98</v>
      </c>
      <c r="N748" s="155" t="str">
        <f t="shared" si="97"/>
        <v/>
      </c>
      <c r="O748" s="156">
        <f t="shared" si="98"/>
        <v>5084.8869999999997</v>
      </c>
      <c r="P748" s="156" t="e">
        <f t="shared" si="99"/>
        <v>#VALUE!</v>
      </c>
      <c r="Q748" s="156" t="e">
        <f t="shared" si="100"/>
        <v>#VALUE!</v>
      </c>
      <c r="R748" s="157" t="str">
        <f t="shared" si="102"/>
        <v>B</v>
      </c>
      <c r="S748" s="157">
        <f t="shared" si="101"/>
        <v>17.98</v>
      </c>
      <c r="T748" s="157">
        <f t="shared" si="95"/>
        <v>52.94</v>
      </c>
      <c r="U748" s="157">
        <f>IF(M748&lt;&gt;0,IF(M748=SVS,0,IF(M748=SVSg,0,IF(M748=Stundenverrechnungssatz!G5717,0,IF(M748=Stundenverrechnungssatz!I5717,0,IF(M748=Stundenverrechnungssatz!K5717,0,IF(M748=Stundenverrechnungssatz!M5717,0,1)))))))</f>
        <v>0</v>
      </c>
      <c r="V748" s="20"/>
    </row>
    <row r="749" spans="1:22" s="38" customFormat="1" ht="15" customHeight="1" x14ac:dyDescent="0.2">
      <c r="A749" s="160">
        <v>745</v>
      </c>
      <c r="B749" s="161" t="s">
        <v>895</v>
      </c>
      <c r="C749" s="161" t="s">
        <v>1101</v>
      </c>
      <c r="D749" s="161" t="s">
        <v>444</v>
      </c>
      <c r="E749" s="161" t="s">
        <v>1235</v>
      </c>
      <c r="F749" s="161" t="s">
        <v>284</v>
      </c>
      <c r="G749" s="161" t="s">
        <v>351</v>
      </c>
      <c r="H749" s="162">
        <v>20.77</v>
      </c>
      <c r="I749" s="163"/>
      <c r="J749" s="158" t="s">
        <v>64</v>
      </c>
      <c r="K749" s="159"/>
      <c r="L749" s="153">
        <v>9</v>
      </c>
      <c r="M749" s="154">
        <f t="shared" si="96"/>
        <v>17.98</v>
      </c>
      <c r="N749" s="155" t="str">
        <f t="shared" si="97"/>
        <v/>
      </c>
      <c r="O749" s="156">
        <f t="shared" si="98"/>
        <v>186.93</v>
      </c>
      <c r="P749" s="156" t="e">
        <f t="shared" si="99"/>
        <v>#VALUE!</v>
      </c>
      <c r="Q749" s="156" t="e">
        <f t="shared" si="100"/>
        <v>#VALUE!</v>
      </c>
      <c r="R749" s="157" t="str">
        <f t="shared" si="102"/>
        <v>T</v>
      </c>
      <c r="S749" s="157">
        <f t="shared" si="101"/>
        <v>17.98</v>
      </c>
      <c r="T749" s="157">
        <f t="shared" si="95"/>
        <v>0</v>
      </c>
      <c r="U749" s="157">
        <f>IF(M749&lt;&gt;0,IF(M749=SVS,0,IF(M749=SVSg,0,IF(M749=Stundenverrechnungssatz!G5718,0,IF(M749=Stundenverrechnungssatz!I5718,0,IF(M749=Stundenverrechnungssatz!K5718,0,IF(M749=Stundenverrechnungssatz!M5718,0,1)))))))</f>
        <v>0</v>
      </c>
      <c r="V749" s="20"/>
    </row>
    <row r="750" spans="1:22" s="38" customFormat="1" ht="15" customHeight="1" x14ac:dyDescent="0.2">
      <c r="A750" s="160">
        <v>746</v>
      </c>
      <c r="B750" s="161" t="s">
        <v>895</v>
      </c>
      <c r="C750" s="161" t="s">
        <v>1101</v>
      </c>
      <c r="D750" s="161" t="s">
        <v>444</v>
      </c>
      <c r="E750" s="161" t="s">
        <v>1236</v>
      </c>
      <c r="F750" s="161" t="s">
        <v>584</v>
      </c>
      <c r="G750" s="161" t="s">
        <v>333</v>
      </c>
      <c r="H750" s="162">
        <v>3.5</v>
      </c>
      <c r="I750" s="163"/>
      <c r="J750" s="158" t="s">
        <v>34</v>
      </c>
      <c r="K750" s="159"/>
      <c r="L750" s="153">
        <v>191.11</v>
      </c>
      <c r="M750" s="154">
        <f t="shared" si="96"/>
        <v>17.98</v>
      </c>
      <c r="N750" s="155" t="str">
        <f t="shared" si="97"/>
        <v/>
      </c>
      <c r="O750" s="156">
        <f t="shared" si="98"/>
        <v>668.88499999999999</v>
      </c>
      <c r="P750" s="156" t="e">
        <f t="shared" si="99"/>
        <v>#VALUE!</v>
      </c>
      <c r="Q750" s="156" t="e">
        <f t="shared" si="100"/>
        <v>#VALUE!</v>
      </c>
      <c r="R750" s="157" t="str">
        <f t="shared" si="102"/>
        <v>C</v>
      </c>
      <c r="S750" s="157">
        <f t="shared" si="101"/>
        <v>17.98</v>
      </c>
      <c r="T750" s="157">
        <f t="shared" si="95"/>
        <v>0</v>
      </c>
      <c r="U750" s="157">
        <f>IF(M750&lt;&gt;0,IF(M750=SVS,0,IF(M750=SVSg,0,IF(M750=Stundenverrechnungssatz!G5719,0,IF(M750=Stundenverrechnungssatz!I5719,0,IF(M750=Stundenverrechnungssatz!K5719,0,IF(M750=Stundenverrechnungssatz!M5719,0,1)))))))</f>
        <v>0</v>
      </c>
      <c r="V750" s="20"/>
    </row>
    <row r="751" spans="1:22" s="38" customFormat="1" ht="15" customHeight="1" x14ac:dyDescent="0.2">
      <c r="A751" s="160">
        <v>747</v>
      </c>
      <c r="B751" s="161" t="s">
        <v>895</v>
      </c>
      <c r="C751" s="161" t="s">
        <v>1101</v>
      </c>
      <c r="D751" s="161" t="s">
        <v>444</v>
      </c>
      <c r="E751" s="161" t="s">
        <v>1237</v>
      </c>
      <c r="F751" s="161" t="s">
        <v>586</v>
      </c>
      <c r="G751" s="161" t="s">
        <v>333</v>
      </c>
      <c r="H751" s="162">
        <v>3.5</v>
      </c>
      <c r="I751" s="163"/>
      <c r="J751" s="158" t="s">
        <v>34</v>
      </c>
      <c r="K751" s="159"/>
      <c r="L751" s="153">
        <v>191.11</v>
      </c>
      <c r="M751" s="154">
        <f t="shared" si="96"/>
        <v>17.98</v>
      </c>
      <c r="N751" s="155" t="str">
        <f t="shared" si="97"/>
        <v/>
      </c>
      <c r="O751" s="156">
        <f t="shared" si="98"/>
        <v>668.88499999999999</v>
      </c>
      <c r="P751" s="156" t="e">
        <f t="shared" si="99"/>
        <v>#VALUE!</v>
      </c>
      <c r="Q751" s="156" t="e">
        <f t="shared" si="100"/>
        <v>#VALUE!</v>
      </c>
      <c r="R751" s="157" t="str">
        <f t="shared" si="102"/>
        <v>C</v>
      </c>
      <c r="S751" s="157">
        <f t="shared" si="101"/>
        <v>17.98</v>
      </c>
      <c r="T751" s="157">
        <f t="shared" si="95"/>
        <v>0</v>
      </c>
      <c r="U751" s="157">
        <f>IF(M751&lt;&gt;0,IF(M751=SVS,0,IF(M751=SVSg,0,IF(M751=Stundenverrechnungssatz!G5720,0,IF(M751=Stundenverrechnungssatz!I5720,0,IF(M751=Stundenverrechnungssatz!K5720,0,IF(M751=Stundenverrechnungssatz!M5720,0,1)))))))</f>
        <v>0</v>
      </c>
      <c r="V751" s="20"/>
    </row>
    <row r="752" spans="1:22" s="38" customFormat="1" ht="15" customHeight="1" x14ac:dyDescent="0.2">
      <c r="A752" s="160">
        <v>748</v>
      </c>
      <c r="B752" s="161" t="s">
        <v>895</v>
      </c>
      <c r="C752" s="161" t="s">
        <v>1101</v>
      </c>
      <c r="D752" s="161" t="s">
        <v>444</v>
      </c>
      <c r="E752" s="161" t="s">
        <v>1238</v>
      </c>
      <c r="F752" s="161" t="s">
        <v>284</v>
      </c>
      <c r="G752" s="161" t="s">
        <v>351</v>
      </c>
      <c r="H752" s="162">
        <v>20.77</v>
      </c>
      <c r="I752" s="163"/>
      <c r="J752" s="158" t="s">
        <v>64</v>
      </c>
      <c r="K752" s="159"/>
      <c r="L752" s="153">
        <v>9</v>
      </c>
      <c r="M752" s="154">
        <f t="shared" si="96"/>
        <v>17.98</v>
      </c>
      <c r="N752" s="155" t="str">
        <f t="shared" si="97"/>
        <v/>
      </c>
      <c r="O752" s="156">
        <f t="shared" si="98"/>
        <v>186.93</v>
      </c>
      <c r="P752" s="156" t="e">
        <f t="shared" si="99"/>
        <v>#VALUE!</v>
      </c>
      <c r="Q752" s="156" t="e">
        <f t="shared" si="100"/>
        <v>#VALUE!</v>
      </c>
      <c r="R752" s="157" t="str">
        <f t="shared" si="102"/>
        <v>T</v>
      </c>
      <c r="S752" s="157">
        <f t="shared" si="101"/>
        <v>17.98</v>
      </c>
      <c r="T752" s="157">
        <f t="shared" si="95"/>
        <v>0</v>
      </c>
      <c r="U752" s="157">
        <f>IF(M752&lt;&gt;0,IF(M752=SVS,0,IF(M752=SVSg,0,IF(M752=Stundenverrechnungssatz!G5721,0,IF(M752=Stundenverrechnungssatz!I5721,0,IF(M752=Stundenverrechnungssatz!K5721,0,IF(M752=Stundenverrechnungssatz!M5721,0,1)))))))</f>
        <v>0</v>
      </c>
      <c r="V752" s="20"/>
    </row>
    <row r="753" spans="1:22" s="38" customFormat="1" ht="15" customHeight="1" x14ac:dyDescent="0.2">
      <c r="A753" s="160">
        <v>749</v>
      </c>
      <c r="B753" s="161" t="s">
        <v>895</v>
      </c>
      <c r="C753" s="161" t="s">
        <v>1101</v>
      </c>
      <c r="D753" s="161" t="s">
        <v>444</v>
      </c>
      <c r="E753" s="161" t="s">
        <v>1239</v>
      </c>
      <c r="F753" s="161" t="s">
        <v>586</v>
      </c>
      <c r="G753" s="161" t="s">
        <v>333</v>
      </c>
      <c r="H753" s="162">
        <v>3.5</v>
      </c>
      <c r="I753" s="163"/>
      <c r="J753" s="158" t="s">
        <v>34</v>
      </c>
      <c r="K753" s="159"/>
      <c r="L753" s="153">
        <v>191.11</v>
      </c>
      <c r="M753" s="154">
        <f t="shared" si="96"/>
        <v>17.98</v>
      </c>
      <c r="N753" s="155" t="str">
        <f t="shared" si="97"/>
        <v/>
      </c>
      <c r="O753" s="156">
        <f t="shared" si="98"/>
        <v>668.88499999999999</v>
      </c>
      <c r="P753" s="156" t="e">
        <f t="shared" si="99"/>
        <v>#VALUE!</v>
      </c>
      <c r="Q753" s="156" t="e">
        <f t="shared" si="100"/>
        <v>#VALUE!</v>
      </c>
      <c r="R753" s="157" t="str">
        <f t="shared" si="102"/>
        <v>C</v>
      </c>
      <c r="S753" s="157">
        <f t="shared" si="101"/>
        <v>17.98</v>
      </c>
      <c r="T753" s="157">
        <f t="shared" si="95"/>
        <v>0</v>
      </c>
      <c r="U753" s="157">
        <f>IF(M753&lt;&gt;0,IF(M753=SVS,0,IF(M753=SVSg,0,IF(M753=Stundenverrechnungssatz!G5722,0,IF(M753=Stundenverrechnungssatz!I5722,0,IF(M753=Stundenverrechnungssatz!K5722,0,IF(M753=Stundenverrechnungssatz!M5722,0,1)))))))</f>
        <v>0</v>
      </c>
      <c r="V753" s="20"/>
    </row>
    <row r="754" spans="1:22" s="38" customFormat="1" ht="15" customHeight="1" x14ac:dyDescent="0.2">
      <c r="A754" s="160">
        <v>750</v>
      </c>
      <c r="B754" s="161" t="s">
        <v>895</v>
      </c>
      <c r="C754" s="161" t="s">
        <v>1101</v>
      </c>
      <c r="D754" s="161" t="s">
        <v>444</v>
      </c>
      <c r="E754" s="161" t="s">
        <v>1240</v>
      </c>
      <c r="F754" s="161" t="s">
        <v>584</v>
      </c>
      <c r="G754" s="161" t="s">
        <v>333</v>
      </c>
      <c r="H754" s="162">
        <v>3.5</v>
      </c>
      <c r="I754" s="163"/>
      <c r="J754" s="158" t="s">
        <v>34</v>
      </c>
      <c r="K754" s="159"/>
      <c r="L754" s="153">
        <v>191.11</v>
      </c>
      <c r="M754" s="154">
        <f t="shared" si="96"/>
        <v>17.98</v>
      </c>
      <c r="N754" s="155" t="str">
        <f t="shared" si="97"/>
        <v/>
      </c>
      <c r="O754" s="156">
        <f t="shared" si="98"/>
        <v>668.88499999999999</v>
      </c>
      <c r="P754" s="156" t="e">
        <f t="shared" si="99"/>
        <v>#VALUE!</v>
      </c>
      <c r="Q754" s="156" t="e">
        <f t="shared" si="100"/>
        <v>#VALUE!</v>
      </c>
      <c r="R754" s="157" t="str">
        <f t="shared" si="102"/>
        <v>C</v>
      </c>
      <c r="S754" s="157">
        <f t="shared" si="101"/>
        <v>17.98</v>
      </c>
      <c r="T754" s="157">
        <f t="shared" si="95"/>
        <v>0</v>
      </c>
      <c r="U754" s="157">
        <f>IF(M754&lt;&gt;0,IF(M754=SVS,0,IF(M754=SVSg,0,IF(M754=Stundenverrechnungssatz!G5723,0,IF(M754=Stundenverrechnungssatz!I5723,0,IF(M754=Stundenverrechnungssatz!K5723,0,IF(M754=Stundenverrechnungssatz!M5723,0,1)))))))</f>
        <v>0</v>
      </c>
      <c r="V754" s="20"/>
    </row>
    <row r="755" spans="1:22" s="38" customFormat="1" ht="15" customHeight="1" x14ac:dyDescent="0.2">
      <c r="A755" s="160">
        <v>751</v>
      </c>
      <c r="B755" s="161" t="s">
        <v>895</v>
      </c>
      <c r="C755" s="161" t="s">
        <v>1101</v>
      </c>
      <c r="D755" s="161" t="s">
        <v>444</v>
      </c>
      <c r="E755" s="161" t="s">
        <v>1241</v>
      </c>
      <c r="F755" s="161" t="s">
        <v>427</v>
      </c>
      <c r="G755" s="161" t="s">
        <v>351</v>
      </c>
      <c r="H755" s="162">
        <v>10.83</v>
      </c>
      <c r="I755" s="163"/>
      <c r="J755" s="158" t="s">
        <v>64</v>
      </c>
      <c r="K755" s="159"/>
      <c r="L755" s="153">
        <v>9</v>
      </c>
      <c r="M755" s="154">
        <f t="shared" si="96"/>
        <v>17.98</v>
      </c>
      <c r="N755" s="155" t="str">
        <f t="shared" si="97"/>
        <v/>
      </c>
      <c r="O755" s="156">
        <f t="shared" si="98"/>
        <v>97.47</v>
      </c>
      <c r="P755" s="156" t="e">
        <f t="shared" si="99"/>
        <v>#VALUE!</v>
      </c>
      <c r="Q755" s="156" t="e">
        <f t="shared" si="100"/>
        <v>#VALUE!</v>
      </c>
      <c r="R755" s="157" t="str">
        <f t="shared" si="102"/>
        <v>T</v>
      </c>
      <c r="S755" s="157">
        <f t="shared" si="101"/>
        <v>17.98</v>
      </c>
      <c r="T755" s="157">
        <f t="shared" si="95"/>
        <v>0</v>
      </c>
      <c r="U755" s="157">
        <f>IF(M755&lt;&gt;0,IF(M755=SVS,0,IF(M755=SVSg,0,IF(M755=Stundenverrechnungssatz!G5724,0,IF(M755=Stundenverrechnungssatz!I5724,0,IF(M755=Stundenverrechnungssatz!K5724,0,IF(M755=Stundenverrechnungssatz!M5724,0,1)))))))</f>
        <v>0</v>
      </c>
      <c r="V755" s="20"/>
    </row>
    <row r="756" spans="1:22" s="38" customFormat="1" ht="15" customHeight="1" x14ac:dyDescent="0.2">
      <c r="A756" s="160">
        <v>752</v>
      </c>
      <c r="B756" s="161" t="s">
        <v>895</v>
      </c>
      <c r="C756" s="161" t="s">
        <v>1101</v>
      </c>
      <c r="D756" s="161" t="s">
        <v>444</v>
      </c>
      <c r="E756" s="161" t="s">
        <v>1242</v>
      </c>
      <c r="F756" s="161" t="s">
        <v>212</v>
      </c>
      <c r="G756" s="161" t="s">
        <v>351</v>
      </c>
      <c r="H756" s="162">
        <v>57.89</v>
      </c>
      <c r="I756" s="163" t="s">
        <v>214</v>
      </c>
      <c r="J756" s="158" t="s">
        <v>36</v>
      </c>
      <c r="K756" s="159"/>
      <c r="L756" s="153">
        <v>191.11</v>
      </c>
      <c r="M756" s="154">
        <f t="shared" si="96"/>
        <v>17.98</v>
      </c>
      <c r="N756" s="155" t="str">
        <f t="shared" si="97"/>
        <v/>
      </c>
      <c r="O756" s="156">
        <f t="shared" si="98"/>
        <v>11063.357900000001</v>
      </c>
      <c r="P756" s="156" t="e">
        <f t="shared" si="99"/>
        <v>#VALUE!</v>
      </c>
      <c r="Q756" s="156" t="e">
        <f t="shared" si="100"/>
        <v>#VALUE!</v>
      </c>
      <c r="R756" s="157" t="str">
        <f t="shared" si="102"/>
        <v>F</v>
      </c>
      <c r="S756" s="157">
        <f t="shared" si="101"/>
        <v>17.98</v>
      </c>
      <c r="T756" s="157">
        <f t="shared" si="95"/>
        <v>57.89</v>
      </c>
      <c r="U756" s="157">
        <f>IF(M756&lt;&gt;0,IF(M756=SVS,0,IF(M756=SVSg,0,IF(M756=Stundenverrechnungssatz!G5725,0,IF(M756=Stundenverrechnungssatz!I5725,0,IF(M756=Stundenverrechnungssatz!K5725,0,IF(M756=Stundenverrechnungssatz!M5725,0,1)))))))</f>
        <v>0</v>
      </c>
      <c r="V756" s="20"/>
    </row>
    <row r="757" spans="1:22" s="38" customFormat="1" ht="15" customHeight="1" x14ac:dyDescent="0.2">
      <c r="A757" s="160">
        <v>753</v>
      </c>
      <c r="B757" s="161" t="s">
        <v>895</v>
      </c>
      <c r="C757" s="161" t="s">
        <v>1101</v>
      </c>
      <c r="D757" s="161" t="s">
        <v>444</v>
      </c>
      <c r="E757" s="161" t="s">
        <v>1243</v>
      </c>
      <c r="F757" s="161" t="s">
        <v>212</v>
      </c>
      <c r="G757" s="161" t="s">
        <v>351</v>
      </c>
      <c r="H757" s="162">
        <v>84.46</v>
      </c>
      <c r="I757" s="163" t="s">
        <v>214</v>
      </c>
      <c r="J757" s="158" t="s">
        <v>36</v>
      </c>
      <c r="K757" s="159"/>
      <c r="L757" s="153">
        <v>191.11</v>
      </c>
      <c r="M757" s="154">
        <f t="shared" si="96"/>
        <v>17.98</v>
      </c>
      <c r="N757" s="155" t="str">
        <f t="shared" si="97"/>
        <v/>
      </c>
      <c r="O757" s="156">
        <f t="shared" si="98"/>
        <v>16141.150600000001</v>
      </c>
      <c r="P757" s="156" t="e">
        <f t="shared" si="99"/>
        <v>#VALUE!</v>
      </c>
      <c r="Q757" s="156" t="e">
        <f t="shared" si="100"/>
        <v>#VALUE!</v>
      </c>
      <c r="R757" s="157" t="str">
        <f t="shared" si="102"/>
        <v>F</v>
      </c>
      <c r="S757" s="157">
        <f t="shared" si="101"/>
        <v>17.98</v>
      </c>
      <c r="T757" s="157">
        <f t="shared" si="95"/>
        <v>84.46</v>
      </c>
      <c r="U757" s="157">
        <f>IF(M757&lt;&gt;0,IF(M757=SVS,0,IF(M757=SVSg,0,IF(M757=Stundenverrechnungssatz!G5726,0,IF(M757=Stundenverrechnungssatz!I5726,0,IF(M757=Stundenverrechnungssatz!K5726,0,IF(M757=Stundenverrechnungssatz!M5726,0,1)))))))</f>
        <v>0</v>
      </c>
      <c r="V757" s="20"/>
    </row>
    <row r="758" spans="1:22" s="38" customFormat="1" ht="15" customHeight="1" x14ac:dyDescent="0.2">
      <c r="A758" s="160">
        <v>754</v>
      </c>
      <c r="B758" s="161" t="s">
        <v>895</v>
      </c>
      <c r="C758" s="161" t="s">
        <v>1101</v>
      </c>
      <c r="D758" s="161" t="s">
        <v>444</v>
      </c>
      <c r="E758" s="161" t="s">
        <v>1243</v>
      </c>
      <c r="F758" s="161" t="s">
        <v>1244</v>
      </c>
      <c r="G758" s="161" t="s">
        <v>1208</v>
      </c>
      <c r="H758" s="162">
        <v>50.79</v>
      </c>
      <c r="I758" s="163" t="s">
        <v>214</v>
      </c>
      <c r="J758" s="158" t="s">
        <v>37</v>
      </c>
      <c r="K758" s="159"/>
      <c r="L758" s="153">
        <v>191.11</v>
      </c>
      <c r="M758" s="154">
        <f t="shared" si="96"/>
        <v>17.98</v>
      </c>
      <c r="N758" s="155" t="str">
        <f t="shared" si="97"/>
        <v/>
      </c>
      <c r="O758" s="156">
        <f t="shared" si="98"/>
        <v>9706.4768999999997</v>
      </c>
      <c r="P758" s="156" t="e">
        <f t="shared" si="99"/>
        <v>#VALUE!</v>
      </c>
      <c r="Q758" s="156" t="e">
        <f t="shared" si="100"/>
        <v>#VALUE!</v>
      </c>
      <c r="R758" s="157" t="str">
        <f t="shared" si="102"/>
        <v>G</v>
      </c>
      <c r="S758" s="157">
        <f t="shared" si="101"/>
        <v>17.98</v>
      </c>
      <c r="T758" s="157">
        <f t="shared" si="95"/>
        <v>50.79</v>
      </c>
      <c r="U758" s="157">
        <f>IF(M758&lt;&gt;0,IF(M758=SVS,0,IF(M758=SVSg,0,IF(M758=Stundenverrechnungssatz!G5727,0,IF(M758=Stundenverrechnungssatz!I5727,0,IF(M758=Stundenverrechnungssatz!K5727,0,IF(M758=Stundenverrechnungssatz!M5727,0,1)))))))</f>
        <v>0</v>
      </c>
      <c r="V758" s="20"/>
    </row>
    <row r="759" spans="1:22" s="38" customFormat="1" ht="15" customHeight="1" x14ac:dyDescent="0.2">
      <c r="A759" s="160">
        <v>755</v>
      </c>
      <c r="B759" s="161" t="s">
        <v>895</v>
      </c>
      <c r="C759" s="161" t="s">
        <v>1101</v>
      </c>
      <c r="D759" s="161" t="s">
        <v>444</v>
      </c>
      <c r="E759" s="161" t="s">
        <v>1245</v>
      </c>
      <c r="F759" s="161" t="s">
        <v>231</v>
      </c>
      <c r="G759" s="161" t="s">
        <v>333</v>
      </c>
      <c r="H759" s="162">
        <v>25.28</v>
      </c>
      <c r="I759" s="163"/>
      <c r="J759" s="158" t="s">
        <v>52</v>
      </c>
      <c r="K759" s="159"/>
      <c r="L759" s="153">
        <v>191.11</v>
      </c>
      <c r="M759" s="154">
        <f t="shared" si="96"/>
        <v>17.98</v>
      </c>
      <c r="N759" s="155" t="str">
        <f t="shared" si="97"/>
        <v/>
      </c>
      <c r="O759" s="156">
        <f t="shared" si="98"/>
        <v>4831.2608000000009</v>
      </c>
      <c r="P759" s="156" t="e">
        <f t="shared" si="99"/>
        <v>#VALUE!</v>
      </c>
      <c r="Q759" s="156" t="e">
        <f t="shared" si="100"/>
        <v>#VALUE!</v>
      </c>
      <c r="R759" s="157" t="str">
        <f t="shared" si="102"/>
        <v>E</v>
      </c>
      <c r="S759" s="157">
        <f t="shared" si="101"/>
        <v>17.98</v>
      </c>
      <c r="T759" s="157">
        <f t="shared" si="95"/>
        <v>0</v>
      </c>
      <c r="U759" s="157">
        <f>IF(M759&lt;&gt;0,IF(M759=SVS,0,IF(M759=SVSg,0,IF(M759=Stundenverrechnungssatz!G5728,0,IF(M759=Stundenverrechnungssatz!I5728,0,IF(M759=Stundenverrechnungssatz!K5728,0,IF(M759=Stundenverrechnungssatz!M5728,0,1)))))))</f>
        <v>0</v>
      </c>
      <c r="V759" s="20"/>
    </row>
    <row r="760" spans="1:22" s="38" customFormat="1" ht="15" customHeight="1" x14ac:dyDescent="0.2">
      <c r="A760" s="160">
        <v>756</v>
      </c>
      <c r="B760" s="161" t="s">
        <v>895</v>
      </c>
      <c r="C760" s="161" t="s">
        <v>1101</v>
      </c>
      <c r="D760" s="161" t="s">
        <v>444</v>
      </c>
      <c r="E760" s="161" t="s">
        <v>1246</v>
      </c>
      <c r="F760" s="161" t="s">
        <v>229</v>
      </c>
      <c r="G760" s="161" t="s">
        <v>351</v>
      </c>
      <c r="H760" s="162">
        <v>65.14</v>
      </c>
      <c r="I760" s="163" t="s">
        <v>214</v>
      </c>
      <c r="J760" s="158" t="s">
        <v>32</v>
      </c>
      <c r="K760" s="159"/>
      <c r="L760" s="153">
        <v>96.05</v>
      </c>
      <c r="M760" s="154">
        <f t="shared" si="96"/>
        <v>17.98</v>
      </c>
      <c r="N760" s="155" t="str">
        <f t="shared" si="97"/>
        <v/>
      </c>
      <c r="O760" s="156">
        <f t="shared" si="98"/>
        <v>6256.6970000000001</v>
      </c>
      <c r="P760" s="156" t="e">
        <f t="shared" si="99"/>
        <v>#VALUE!</v>
      </c>
      <c r="Q760" s="156" t="e">
        <f t="shared" si="100"/>
        <v>#VALUE!</v>
      </c>
      <c r="R760" s="157" t="str">
        <f t="shared" si="102"/>
        <v>B</v>
      </c>
      <c r="S760" s="157">
        <f t="shared" si="101"/>
        <v>17.98</v>
      </c>
      <c r="T760" s="157">
        <f t="shared" si="95"/>
        <v>65.14</v>
      </c>
      <c r="U760" s="157">
        <f>IF(M760&lt;&gt;0,IF(M760=SVS,0,IF(M760=SVSg,0,IF(M760=Stundenverrechnungssatz!G5729,0,IF(M760=Stundenverrechnungssatz!I5729,0,IF(M760=Stundenverrechnungssatz!K5729,0,IF(M760=Stundenverrechnungssatz!M5729,0,1)))))))</f>
        <v>0</v>
      </c>
      <c r="V760" s="20"/>
    </row>
    <row r="761" spans="1:22" s="38" customFormat="1" ht="15" customHeight="1" x14ac:dyDescent="0.2">
      <c r="A761" s="160">
        <v>757</v>
      </c>
      <c r="B761" s="161" t="s">
        <v>895</v>
      </c>
      <c r="C761" s="161" t="s">
        <v>1101</v>
      </c>
      <c r="D761" s="161" t="s">
        <v>444</v>
      </c>
      <c r="E761" s="161" t="s">
        <v>1247</v>
      </c>
      <c r="F761" s="161" t="s">
        <v>229</v>
      </c>
      <c r="G761" s="161" t="s">
        <v>351</v>
      </c>
      <c r="H761" s="162">
        <v>65.02</v>
      </c>
      <c r="I761" s="163" t="s">
        <v>214</v>
      </c>
      <c r="J761" s="158" t="s">
        <v>32</v>
      </c>
      <c r="K761" s="159"/>
      <c r="L761" s="153">
        <v>96.05</v>
      </c>
      <c r="M761" s="154">
        <f t="shared" si="96"/>
        <v>17.98</v>
      </c>
      <c r="N761" s="155" t="str">
        <f t="shared" si="97"/>
        <v/>
      </c>
      <c r="O761" s="156">
        <f t="shared" si="98"/>
        <v>6245.1709999999994</v>
      </c>
      <c r="P761" s="156" t="e">
        <f t="shared" si="99"/>
        <v>#VALUE!</v>
      </c>
      <c r="Q761" s="156" t="e">
        <f t="shared" si="100"/>
        <v>#VALUE!</v>
      </c>
      <c r="R761" s="157" t="str">
        <f t="shared" si="102"/>
        <v>B</v>
      </c>
      <c r="S761" s="157">
        <f t="shared" si="101"/>
        <v>17.98</v>
      </c>
      <c r="T761" s="157">
        <f t="shared" si="95"/>
        <v>65.02</v>
      </c>
      <c r="U761" s="157">
        <f>IF(M761&lt;&gt;0,IF(M761=SVS,0,IF(M761=SVSg,0,IF(M761=Stundenverrechnungssatz!G5730,0,IF(M761=Stundenverrechnungssatz!I5730,0,IF(M761=Stundenverrechnungssatz!K5730,0,IF(M761=Stundenverrechnungssatz!M5730,0,1)))))))</f>
        <v>0</v>
      </c>
      <c r="V761" s="20"/>
    </row>
    <row r="762" spans="1:22" s="38" customFormat="1" ht="15" customHeight="1" x14ac:dyDescent="0.2">
      <c r="A762" s="160">
        <v>758</v>
      </c>
      <c r="B762" s="161" t="s">
        <v>895</v>
      </c>
      <c r="C762" s="161" t="s">
        <v>1101</v>
      </c>
      <c r="D762" s="161" t="s">
        <v>444</v>
      </c>
      <c r="E762" s="161" t="s">
        <v>1248</v>
      </c>
      <c r="F762" s="161" t="s">
        <v>587</v>
      </c>
      <c r="G762" s="161" t="s">
        <v>351</v>
      </c>
      <c r="H762" s="162">
        <v>20.12</v>
      </c>
      <c r="I762" s="163" t="s">
        <v>214</v>
      </c>
      <c r="J762" s="158" t="s">
        <v>31</v>
      </c>
      <c r="K762" s="159"/>
      <c r="L762" s="153">
        <v>96.05</v>
      </c>
      <c r="M762" s="154">
        <f t="shared" si="96"/>
        <v>17.98</v>
      </c>
      <c r="N762" s="155" t="str">
        <f t="shared" si="97"/>
        <v/>
      </c>
      <c r="O762" s="156">
        <f t="shared" si="98"/>
        <v>1932.5260000000001</v>
      </c>
      <c r="P762" s="156" t="e">
        <f t="shared" si="99"/>
        <v>#VALUE!</v>
      </c>
      <c r="Q762" s="156" t="e">
        <f t="shared" si="100"/>
        <v>#VALUE!</v>
      </c>
      <c r="R762" s="157" t="str">
        <f t="shared" si="102"/>
        <v>A</v>
      </c>
      <c r="S762" s="157">
        <f t="shared" si="101"/>
        <v>17.98</v>
      </c>
      <c r="T762" s="157">
        <f t="shared" si="95"/>
        <v>20.12</v>
      </c>
      <c r="U762" s="157">
        <f>IF(M762&lt;&gt;0,IF(M762=SVS,0,IF(M762=SVSg,0,IF(M762=Stundenverrechnungssatz!G5731,0,IF(M762=Stundenverrechnungssatz!I5731,0,IF(M762=Stundenverrechnungssatz!K5731,0,IF(M762=Stundenverrechnungssatz!M5731,0,1)))))))</f>
        <v>0</v>
      </c>
      <c r="V762" s="20"/>
    </row>
    <row r="763" spans="1:22" s="38" customFormat="1" ht="15" customHeight="1" x14ac:dyDescent="0.2">
      <c r="A763" s="160">
        <v>759</v>
      </c>
      <c r="B763" s="161" t="s">
        <v>895</v>
      </c>
      <c r="C763" s="161" t="s">
        <v>1101</v>
      </c>
      <c r="D763" s="161" t="s">
        <v>444</v>
      </c>
      <c r="E763" s="161" t="s">
        <v>1249</v>
      </c>
      <c r="F763" s="161" t="s">
        <v>229</v>
      </c>
      <c r="G763" s="161" t="s">
        <v>351</v>
      </c>
      <c r="H763" s="162">
        <v>65.02</v>
      </c>
      <c r="I763" s="163" t="s">
        <v>214</v>
      </c>
      <c r="J763" s="158" t="s">
        <v>32</v>
      </c>
      <c r="K763" s="159"/>
      <c r="L763" s="153">
        <v>96.05</v>
      </c>
      <c r="M763" s="154">
        <f t="shared" si="96"/>
        <v>17.98</v>
      </c>
      <c r="N763" s="155" t="str">
        <f t="shared" si="97"/>
        <v/>
      </c>
      <c r="O763" s="156">
        <f t="shared" si="98"/>
        <v>6245.1709999999994</v>
      </c>
      <c r="P763" s="156" t="e">
        <f t="shared" si="99"/>
        <v>#VALUE!</v>
      </c>
      <c r="Q763" s="156" t="e">
        <f t="shared" si="100"/>
        <v>#VALUE!</v>
      </c>
      <c r="R763" s="157" t="str">
        <f t="shared" si="102"/>
        <v>B</v>
      </c>
      <c r="S763" s="157">
        <f t="shared" si="101"/>
        <v>17.98</v>
      </c>
      <c r="T763" s="157">
        <f t="shared" si="95"/>
        <v>65.02</v>
      </c>
      <c r="U763" s="157">
        <f>IF(M763&lt;&gt;0,IF(M763=SVS,0,IF(M763=SVSg,0,IF(M763=Stundenverrechnungssatz!G5732,0,IF(M763=Stundenverrechnungssatz!I5732,0,IF(M763=Stundenverrechnungssatz!K5732,0,IF(M763=Stundenverrechnungssatz!M5732,0,1)))))))</f>
        <v>0</v>
      </c>
      <c r="V763" s="20"/>
    </row>
    <row r="764" spans="1:22" s="38" customFormat="1" ht="15" customHeight="1" x14ac:dyDescent="0.2">
      <c r="A764" s="160">
        <v>760</v>
      </c>
      <c r="B764" s="161" t="s">
        <v>895</v>
      </c>
      <c r="C764" s="161" t="s">
        <v>1101</v>
      </c>
      <c r="D764" s="161" t="s">
        <v>444</v>
      </c>
      <c r="E764" s="161" t="s">
        <v>1250</v>
      </c>
      <c r="F764" s="161" t="s">
        <v>229</v>
      </c>
      <c r="G764" s="161" t="s">
        <v>351</v>
      </c>
      <c r="H764" s="162">
        <v>65.19</v>
      </c>
      <c r="I764" s="163" t="s">
        <v>214</v>
      </c>
      <c r="J764" s="158" t="s">
        <v>32</v>
      </c>
      <c r="K764" s="159"/>
      <c r="L764" s="153">
        <v>96.05</v>
      </c>
      <c r="M764" s="154">
        <f t="shared" si="96"/>
        <v>17.98</v>
      </c>
      <c r="N764" s="155" t="str">
        <f t="shared" si="97"/>
        <v/>
      </c>
      <c r="O764" s="156">
        <f t="shared" si="98"/>
        <v>6261.4994999999999</v>
      </c>
      <c r="P764" s="156" t="e">
        <f t="shared" si="99"/>
        <v>#VALUE!</v>
      </c>
      <c r="Q764" s="156" t="e">
        <f t="shared" si="100"/>
        <v>#VALUE!</v>
      </c>
      <c r="R764" s="157" t="str">
        <f t="shared" si="102"/>
        <v>B</v>
      </c>
      <c r="S764" s="157">
        <f t="shared" si="101"/>
        <v>17.98</v>
      </c>
      <c r="T764" s="157">
        <f t="shared" si="95"/>
        <v>65.19</v>
      </c>
      <c r="U764" s="157">
        <f>IF(M764&lt;&gt;0,IF(M764=SVS,0,IF(M764=SVSg,0,IF(M764=Stundenverrechnungssatz!G5733,0,IF(M764=Stundenverrechnungssatz!I5733,0,IF(M764=Stundenverrechnungssatz!K5733,0,IF(M764=Stundenverrechnungssatz!M5733,0,1)))))))</f>
        <v>0</v>
      </c>
      <c r="V764" s="20"/>
    </row>
    <row r="765" spans="1:22" s="38" customFormat="1" ht="15" customHeight="1" x14ac:dyDescent="0.2">
      <c r="A765" s="160">
        <v>761</v>
      </c>
      <c r="B765" s="161" t="s">
        <v>895</v>
      </c>
      <c r="C765" s="161" t="s">
        <v>1101</v>
      </c>
      <c r="D765" s="161" t="s">
        <v>444</v>
      </c>
      <c r="E765" s="161" t="s">
        <v>1251</v>
      </c>
      <c r="F765" s="161" t="s">
        <v>587</v>
      </c>
      <c r="G765" s="161" t="s">
        <v>351</v>
      </c>
      <c r="H765" s="162">
        <v>20.12</v>
      </c>
      <c r="I765" s="163" t="s">
        <v>214</v>
      </c>
      <c r="J765" s="158" t="s">
        <v>31</v>
      </c>
      <c r="K765" s="159"/>
      <c r="L765" s="153">
        <v>96.05</v>
      </c>
      <c r="M765" s="154">
        <f t="shared" si="96"/>
        <v>17.98</v>
      </c>
      <c r="N765" s="155" t="str">
        <f t="shared" si="97"/>
        <v/>
      </c>
      <c r="O765" s="156">
        <f t="shared" si="98"/>
        <v>1932.5260000000001</v>
      </c>
      <c r="P765" s="156" t="e">
        <f t="shared" si="99"/>
        <v>#VALUE!</v>
      </c>
      <c r="Q765" s="156" t="e">
        <f t="shared" si="100"/>
        <v>#VALUE!</v>
      </c>
      <c r="R765" s="157" t="str">
        <f t="shared" si="102"/>
        <v>A</v>
      </c>
      <c r="S765" s="157">
        <f t="shared" si="101"/>
        <v>17.98</v>
      </c>
      <c r="T765" s="157">
        <f t="shared" si="95"/>
        <v>20.12</v>
      </c>
      <c r="U765" s="157">
        <f>IF(M765&lt;&gt;0,IF(M765=SVS,0,IF(M765=SVSg,0,IF(M765=Stundenverrechnungssatz!G5734,0,IF(M765=Stundenverrechnungssatz!I5734,0,IF(M765=Stundenverrechnungssatz!K5734,0,IF(M765=Stundenverrechnungssatz!M5734,0,1)))))))</f>
        <v>0</v>
      </c>
      <c r="V765" s="20"/>
    </row>
    <row r="766" spans="1:22" s="38" customFormat="1" ht="15" customHeight="1" x14ac:dyDescent="0.2">
      <c r="A766" s="160">
        <v>762</v>
      </c>
      <c r="B766" s="161" t="s">
        <v>895</v>
      </c>
      <c r="C766" s="161" t="s">
        <v>1101</v>
      </c>
      <c r="D766" s="161" t="s">
        <v>444</v>
      </c>
      <c r="E766" s="161" t="s">
        <v>1252</v>
      </c>
      <c r="F766" s="161" t="s">
        <v>229</v>
      </c>
      <c r="G766" s="161" t="s">
        <v>351</v>
      </c>
      <c r="H766" s="162">
        <v>65.98</v>
      </c>
      <c r="I766" s="163" t="s">
        <v>214</v>
      </c>
      <c r="J766" s="158" t="s">
        <v>32</v>
      </c>
      <c r="K766" s="159"/>
      <c r="L766" s="153">
        <v>96.05</v>
      </c>
      <c r="M766" s="154">
        <f t="shared" si="96"/>
        <v>17.98</v>
      </c>
      <c r="N766" s="155" t="str">
        <f t="shared" si="97"/>
        <v/>
      </c>
      <c r="O766" s="156">
        <f t="shared" si="98"/>
        <v>6337.3789999999999</v>
      </c>
      <c r="P766" s="156" t="e">
        <f t="shared" si="99"/>
        <v>#VALUE!</v>
      </c>
      <c r="Q766" s="156" t="e">
        <f t="shared" si="100"/>
        <v>#VALUE!</v>
      </c>
      <c r="R766" s="157" t="str">
        <f t="shared" si="102"/>
        <v>B</v>
      </c>
      <c r="S766" s="157">
        <f t="shared" si="101"/>
        <v>17.98</v>
      </c>
      <c r="T766" s="157">
        <f t="shared" ref="T766:T829" si="103">IF(I766="x",H766,0)</f>
        <v>65.98</v>
      </c>
      <c r="U766" s="157">
        <f>IF(M766&lt;&gt;0,IF(M766=SVS,0,IF(M766=SVSg,0,IF(M766=Stundenverrechnungssatz!G5735,0,IF(M766=Stundenverrechnungssatz!I5735,0,IF(M766=Stundenverrechnungssatz!K5735,0,IF(M766=Stundenverrechnungssatz!M5735,0,1)))))))</f>
        <v>0</v>
      </c>
      <c r="V766" s="20"/>
    </row>
    <row r="767" spans="1:22" s="38" customFormat="1" ht="15" customHeight="1" x14ac:dyDescent="0.2">
      <c r="A767" s="160">
        <v>763</v>
      </c>
      <c r="B767" s="161" t="s">
        <v>895</v>
      </c>
      <c r="C767" s="161" t="s">
        <v>1101</v>
      </c>
      <c r="D767" s="161" t="s">
        <v>444</v>
      </c>
      <c r="E767" s="161" t="s">
        <v>1253</v>
      </c>
      <c r="F767" s="161" t="s">
        <v>1254</v>
      </c>
      <c r="G767" s="161" t="s">
        <v>351</v>
      </c>
      <c r="H767" s="162">
        <v>26.04</v>
      </c>
      <c r="I767" s="163" t="s">
        <v>214</v>
      </c>
      <c r="J767" s="158" t="s">
        <v>31</v>
      </c>
      <c r="K767" s="159"/>
      <c r="L767" s="153">
        <v>96.05</v>
      </c>
      <c r="M767" s="154">
        <f t="shared" si="96"/>
        <v>17.98</v>
      </c>
      <c r="N767" s="155" t="str">
        <f t="shared" si="97"/>
        <v/>
      </c>
      <c r="O767" s="156">
        <f t="shared" si="98"/>
        <v>2501.1419999999998</v>
      </c>
      <c r="P767" s="156" t="e">
        <f t="shared" si="99"/>
        <v>#VALUE!</v>
      </c>
      <c r="Q767" s="156" t="e">
        <f t="shared" si="100"/>
        <v>#VALUE!</v>
      </c>
      <c r="R767" s="157" t="str">
        <f t="shared" si="102"/>
        <v>A</v>
      </c>
      <c r="S767" s="157">
        <f t="shared" si="101"/>
        <v>17.98</v>
      </c>
      <c r="T767" s="157">
        <f t="shared" si="103"/>
        <v>26.04</v>
      </c>
      <c r="U767" s="157">
        <f>IF(M767&lt;&gt;0,IF(M767=SVS,0,IF(M767=SVSg,0,IF(M767=Stundenverrechnungssatz!G5736,0,IF(M767=Stundenverrechnungssatz!I5736,0,IF(M767=Stundenverrechnungssatz!K5736,0,IF(M767=Stundenverrechnungssatz!M5736,0,1)))))))</f>
        <v>0</v>
      </c>
      <c r="V767" s="20"/>
    </row>
    <row r="768" spans="1:22" s="38" customFormat="1" ht="15" customHeight="1" x14ac:dyDescent="0.2">
      <c r="A768" s="160">
        <v>764</v>
      </c>
      <c r="B768" s="161" t="s">
        <v>895</v>
      </c>
      <c r="C768" s="161" t="s">
        <v>1101</v>
      </c>
      <c r="D768" s="161" t="s">
        <v>444</v>
      </c>
      <c r="E768" s="161" t="s">
        <v>1255</v>
      </c>
      <c r="F768" s="161" t="s">
        <v>584</v>
      </c>
      <c r="G768" s="161" t="s">
        <v>333</v>
      </c>
      <c r="H768" s="162">
        <v>3.94</v>
      </c>
      <c r="I768" s="163"/>
      <c r="J768" s="158" t="s">
        <v>34</v>
      </c>
      <c r="K768" s="159"/>
      <c r="L768" s="153">
        <v>191.11</v>
      </c>
      <c r="M768" s="154">
        <f t="shared" si="96"/>
        <v>17.98</v>
      </c>
      <c r="N768" s="155" t="str">
        <f t="shared" si="97"/>
        <v/>
      </c>
      <c r="O768" s="156">
        <f t="shared" si="98"/>
        <v>752.97340000000008</v>
      </c>
      <c r="P768" s="156" t="e">
        <f t="shared" si="99"/>
        <v>#VALUE!</v>
      </c>
      <c r="Q768" s="156" t="e">
        <f t="shared" si="100"/>
        <v>#VALUE!</v>
      </c>
      <c r="R768" s="157" t="str">
        <f t="shared" si="102"/>
        <v>C</v>
      </c>
      <c r="S768" s="157">
        <f t="shared" si="101"/>
        <v>17.98</v>
      </c>
      <c r="T768" s="157">
        <f t="shared" si="103"/>
        <v>0</v>
      </c>
      <c r="U768" s="157">
        <f>IF(M768&lt;&gt;0,IF(M768=SVS,0,IF(M768=SVSg,0,IF(M768=Stundenverrechnungssatz!G5737,0,IF(M768=Stundenverrechnungssatz!I5737,0,IF(M768=Stundenverrechnungssatz!K5737,0,IF(M768=Stundenverrechnungssatz!M5737,0,1)))))))</f>
        <v>0</v>
      </c>
      <c r="V768" s="20"/>
    </row>
    <row r="769" spans="1:22" s="38" customFormat="1" ht="15" customHeight="1" x14ac:dyDescent="0.2">
      <c r="A769" s="160">
        <v>765</v>
      </c>
      <c r="B769" s="161" t="s">
        <v>895</v>
      </c>
      <c r="C769" s="161" t="s">
        <v>1101</v>
      </c>
      <c r="D769" s="161" t="s">
        <v>444</v>
      </c>
      <c r="E769" s="161" t="s">
        <v>1256</v>
      </c>
      <c r="F769" s="161" t="s">
        <v>586</v>
      </c>
      <c r="G769" s="161" t="s">
        <v>333</v>
      </c>
      <c r="H769" s="162">
        <v>3.94</v>
      </c>
      <c r="I769" s="163"/>
      <c r="J769" s="158" t="s">
        <v>34</v>
      </c>
      <c r="K769" s="159"/>
      <c r="L769" s="153">
        <v>191.11</v>
      </c>
      <c r="M769" s="154">
        <f t="shared" si="96"/>
        <v>17.98</v>
      </c>
      <c r="N769" s="155" t="str">
        <f t="shared" si="97"/>
        <v/>
      </c>
      <c r="O769" s="156">
        <f t="shared" si="98"/>
        <v>752.97340000000008</v>
      </c>
      <c r="P769" s="156" t="e">
        <f t="shared" si="99"/>
        <v>#VALUE!</v>
      </c>
      <c r="Q769" s="156" t="e">
        <f t="shared" si="100"/>
        <v>#VALUE!</v>
      </c>
      <c r="R769" s="157" t="str">
        <f t="shared" si="102"/>
        <v>C</v>
      </c>
      <c r="S769" s="157">
        <f t="shared" si="101"/>
        <v>17.98</v>
      </c>
      <c r="T769" s="157">
        <f t="shared" si="103"/>
        <v>0</v>
      </c>
      <c r="U769" s="157">
        <f>IF(M769&lt;&gt;0,IF(M769=SVS,0,IF(M769=SVSg,0,IF(M769=Stundenverrechnungssatz!G5738,0,IF(M769=Stundenverrechnungssatz!I5738,0,IF(M769=Stundenverrechnungssatz!K5738,0,IF(M769=Stundenverrechnungssatz!M5738,0,1)))))))</f>
        <v>0</v>
      </c>
      <c r="V769" s="20"/>
    </row>
    <row r="770" spans="1:22" s="38" customFormat="1" ht="15" customHeight="1" x14ac:dyDescent="0.2">
      <c r="A770" s="160">
        <v>766</v>
      </c>
      <c r="B770" s="161" t="s">
        <v>895</v>
      </c>
      <c r="C770" s="161" t="s">
        <v>1101</v>
      </c>
      <c r="D770" s="161" t="s">
        <v>444</v>
      </c>
      <c r="E770" s="161" t="s">
        <v>1257</v>
      </c>
      <c r="F770" s="161" t="s">
        <v>264</v>
      </c>
      <c r="G770" s="161" t="s">
        <v>351</v>
      </c>
      <c r="H770" s="162">
        <v>5.36</v>
      </c>
      <c r="I770" s="163"/>
      <c r="J770" s="158" t="s">
        <v>64</v>
      </c>
      <c r="K770" s="159"/>
      <c r="L770" s="153">
        <v>9</v>
      </c>
      <c r="M770" s="154">
        <f t="shared" si="96"/>
        <v>17.98</v>
      </c>
      <c r="N770" s="155" t="str">
        <f t="shared" si="97"/>
        <v/>
      </c>
      <c r="O770" s="156">
        <f t="shared" si="98"/>
        <v>48.24</v>
      </c>
      <c r="P770" s="156" t="e">
        <f t="shared" si="99"/>
        <v>#VALUE!</v>
      </c>
      <c r="Q770" s="156" t="e">
        <f t="shared" si="100"/>
        <v>#VALUE!</v>
      </c>
      <c r="R770" s="157" t="str">
        <f t="shared" si="102"/>
        <v>T</v>
      </c>
      <c r="S770" s="157">
        <f t="shared" si="101"/>
        <v>17.98</v>
      </c>
      <c r="T770" s="157">
        <f t="shared" si="103"/>
        <v>0</v>
      </c>
      <c r="U770" s="157">
        <f>IF(M770&lt;&gt;0,IF(M770=SVS,0,IF(M770=SVSg,0,IF(M770=Stundenverrechnungssatz!G5739,0,IF(M770=Stundenverrechnungssatz!I5739,0,IF(M770=Stundenverrechnungssatz!K5739,0,IF(M770=Stundenverrechnungssatz!M5739,0,1)))))))</f>
        <v>0</v>
      </c>
      <c r="V770" s="20"/>
    </row>
    <row r="771" spans="1:22" s="38" customFormat="1" ht="15" customHeight="1" x14ac:dyDescent="0.2">
      <c r="A771" s="160">
        <v>767</v>
      </c>
      <c r="B771" s="161" t="s">
        <v>895</v>
      </c>
      <c r="C771" s="161" t="s">
        <v>1101</v>
      </c>
      <c r="D771" s="161" t="s">
        <v>444</v>
      </c>
      <c r="E771" s="161" t="s">
        <v>1258</v>
      </c>
      <c r="F771" s="161" t="s">
        <v>264</v>
      </c>
      <c r="G771" s="161" t="s">
        <v>333</v>
      </c>
      <c r="H771" s="162">
        <v>8.8699999999999992</v>
      </c>
      <c r="I771" s="163"/>
      <c r="J771" s="158" t="s">
        <v>64</v>
      </c>
      <c r="K771" s="159"/>
      <c r="L771" s="153">
        <v>9</v>
      </c>
      <c r="M771" s="154">
        <f t="shared" si="96"/>
        <v>17.98</v>
      </c>
      <c r="N771" s="155" t="str">
        <f t="shared" si="97"/>
        <v/>
      </c>
      <c r="O771" s="156">
        <f t="shared" si="98"/>
        <v>79.83</v>
      </c>
      <c r="P771" s="156" t="e">
        <f t="shared" si="99"/>
        <v>#VALUE!</v>
      </c>
      <c r="Q771" s="156" t="e">
        <f t="shared" si="100"/>
        <v>#VALUE!</v>
      </c>
      <c r="R771" s="157" t="str">
        <f t="shared" si="102"/>
        <v>T</v>
      </c>
      <c r="S771" s="157">
        <f t="shared" si="101"/>
        <v>17.98</v>
      </c>
      <c r="T771" s="157">
        <f t="shared" si="103"/>
        <v>0</v>
      </c>
      <c r="U771" s="157">
        <f>IF(M771&lt;&gt;0,IF(M771=SVS,0,IF(M771=SVSg,0,IF(M771=Stundenverrechnungssatz!G5740,0,IF(M771=Stundenverrechnungssatz!I5740,0,IF(M771=Stundenverrechnungssatz!K5740,0,IF(M771=Stundenverrechnungssatz!M5740,0,1)))))))</f>
        <v>0</v>
      </c>
      <c r="V771" s="20"/>
    </row>
    <row r="772" spans="1:22" s="38" customFormat="1" ht="15" customHeight="1" x14ac:dyDescent="0.2">
      <c r="A772" s="160">
        <v>768</v>
      </c>
      <c r="B772" s="161" t="s">
        <v>895</v>
      </c>
      <c r="C772" s="161" t="s">
        <v>1101</v>
      </c>
      <c r="D772" s="161" t="s">
        <v>444</v>
      </c>
      <c r="E772" s="161" t="s">
        <v>1259</v>
      </c>
      <c r="F772" s="161" t="s">
        <v>427</v>
      </c>
      <c r="G772" s="161" t="s">
        <v>333</v>
      </c>
      <c r="H772" s="162">
        <v>8.2200000000000006</v>
      </c>
      <c r="I772" s="163"/>
      <c r="J772" s="158" t="s">
        <v>64</v>
      </c>
      <c r="K772" s="159"/>
      <c r="L772" s="153">
        <v>9</v>
      </c>
      <c r="M772" s="154">
        <f t="shared" si="96"/>
        <v>17.98</v>
      </c>
      <c r="N772" s="155" t="str">
        <f t="shared" si="97"/>
        <v/>
      </c>
      <c r="O772" s="156">
        <f t="shared" si="98"/>
        <v>73.98</v>
      </c>
      <c r="P772" s="156" t="e">
        <f t="shared" si="99"/>
        <v>#VALUE!</v>
      </c>
      <c r="Q772" s="156" t="e">
        <f t="shared" si="100"/>
        <v>#VALUE!</v>
      </c>
      <c r="R772" s="157" t="str">
        <f t="shared" si="102"/>
        <v>T</v>
      </c>
      <c r="S772" s="157">
        <f t="shared" si="101"/>
        <v>17.98</v>
      </c>
      <c r="T772" s="157">
        <f t="shared" si="103"/>
        <v>0</v>
      </c>
      <c r="U772" s="157">
        <f>IF(M772&lt;&gt;0,IF(M772=SVS,0,IF(M772=SVSg,0,IF(M772=Stundenverrechnungssatz!G5741,0,IF(M772=Stundenverrechnungssatz!I5741,0,IF(M772=Stundenverrechnungssatz!K5741,0,IF(M772=Stundenverrechnungssatz!M5741,0,1)))))))</f>
        <v>0</v>
      </c>
      <c r="V772" s="20"/>
    </row>
    <row r="773" spans="1:22" s="38" customFormat="1" ht="15" customHeight="1" x14ac:dyDescent="0.2">
      <c r="A773" s="160">
        <v>769</v>
      </c>
      <c r="B773" s="161" t="s">
        <v>895</v>
      </c>
      <c r="C773" s="161" t="s">
        <v>1101</v>
      </c>
      <c r="D773" s="161" t="s">
        <v>444</v>
      </c>
      <c r="E773" s="161" t="s">
        <v>1260</v>
      </c>
      <c r="F773" s="161" t="s">
        <v>212</v>
      </c>
      <c r="G773" s="161" t="s">
        <v>351</v>
      </c>
      <c r="H773" s="162">
        <v>57.73</v>
      </c>
      <c r="I773" s="163" t="s">
        <v>214</v>
      </c>
      <c r="J773" s="158" t="s">
        <v>36</v>
      </c>
      <c r="K773" s="159"/>
      <c r="L773" s="153">
        <v>191.11</v>
      </c>
      <c r="M773" s="154">
        <f t="shared" si="96"/>
        <v>17.98</v>
      </c>
      <c r="N773" s="155" t="str">
        <f t="shared" si="97"/>
        <v/>
      </c>
      <c r="O773" s="156">
        <f t="shared" si="98"/>
        <v>11032.7803</v>
      </c>
      <c r="P773" s="156" t="e">
        <f t="shared" si="99"/>
        <v>#VALUE!</v>
      </c>
      <c r="Q773" s="156" t="e">
        <f t="shared" si="100"/>
        <v>#VALUE!</v>
      </c>
      <c r="R773" s="157" t="str">
        <f t="shared" si="102"/>
        <v>F</v>
      </c>
      <c r="S773" s="157">
        <f t="shared" si="101"/>
        <v>17.98</v>
      </c>
      <c r="T773" s="157">
        <f t="shared" si="103"/>
        <v>57.73</v>
      </c>
      <c r="U773" s="157">
        <f>IF(M773&lt;&gt;0,IF(M773=SVS,0,IF(M773=SVSg,0,IF(M773=Stundenverrechnungssatz!G5742,0,IF(M773=Stundenverrechnungssatz!I5742,0,IF(M773=Stundenverrechnungssatz!K5742,0,IF(M773=Stundenverrechnungssatz!M5742,0,1)))))))</f>
        <v>0</v>
      </c>
      <c r="V773" s="20"/>
    </row>
    <row r="774" spans="1:22" s="38" customFormat="1" ht="15" customHeight="1" x14ac:dyDescent="0.2">
      <c r="A774" s="160">
        <v>770</v>
      </c>
      <c r="B774" s="161" t="s">
        <v>895</v>
      </c>
      <c r="C774" s="161" t="s">
        <v>1101</v>
      </c>
      <c r="D774" s="161" t="s">
        <v>444</v>
      </c>
      <c r="E774" s="161" t="s">
        <v>1261</v>
      </c>
      <c r="F774" s="161" t="s">
        <v>212</v>
      </c>
      <c r="G774" s="161" t="s">
        <v>351</v>
      </c>
      <c r="H774" s="162">
        <v>84.46</v>
      </c>
      <c r="I774" s="163" t="s">
        <v>214</v>
      </c>
      <c r="J774" s="158" t="s">
        <v>36</v>
      </c>
      <c r="K774" s="159"/>
      <c r="L774" s="153">
        <v>191.11</v>
      </c>
      <c r="M774" s="154">
        <f t="shared" ref="M774:M837" si="104">SVS</f>
        <v>17.98</v>
      </c>
      <c r="N774" s="155" t="str">
        <f t="shared" ref="N774:N837" si="105">IF(VLOOKUP(J774,Vorgaben,4,FALSE)=0,"",VLOOKUP(J774,Vorgaben,4,FALSE))</f>
        <v/>
      </c>
      <c r="O774" s="156">
        <f t="shared" ref="O774:O837" si="106">H774*L774</f>
        <v>16141.150600000001</v>
      </c>
      <c r="P774" s="156" t="e">
        <f t="shared" ref="P774:P837" si="107">O774/N774</f>
        <v>#VALUE!</v>
      </c>
      <c r="Q774" s="156" t="e">
        <f t="shared" ref="Q774:Q837" si="108">P774*M774</f>
        <v>#VALUE!</v>
      </c>
      <c r="R774" s="157" t="str">
        <f t="shared" si="102"/>
        <v>F</v>
      </c>
      <c r="S774" s="157">
        <f t="shared" ref="S774:S837" si="109">IF(M774=SVS,M774,"")</f>
        <v>17.98</v>
      </c>
      <c r="T774" s="157">
        <f t="shared" si="103"/>
        <v>84.46</v>
      </c>
      <c r="U774" s="157">
        <f>IF(M774&lt;&gt;0,IF(M774=SVS,0,IF(M774=SVSg,0,IF(M774=Stundenverrechnungssatz!G5743,0,IF(M774=Stundenverrechnungssatz!I5743,0,IF(M774=Stundenverrechnungssatz!K5743,0,IF(M774=Stundenverrechnungssatz!M5743,0,1)))))))</f>
        <v>0</v>
      </c>
      <c r="V774" s="20"/>
    </row>
    <row r="775" spans="1:22" s="38" customFormat="1" ht="15" customHeight="1" x14ac:dyDescent="0.2">
      <c r="A775" s="160">
        <v>771</v>
      </c>
      <c r="B775" s="161" t="s">
        <v>895</v>
      </c>
      <c r="C775" s="161" t="s">
        <v>1101</v>
      </c>
      <c r="D775" s="161" t="s">
        <v>444</v>
      </c>
      <c r="E775" s="161" t="s">
        <v>1261</v>
      </c>
      <c r="F775" s="161" t="s">
        <v>1244</v>
      </c>
      <c r="G775" s="161" t="s">
        <v>1208</v>
      </c>
      <c r="H775" s="162">
        <v>50.79</v>
      </c>
      <c r="I775" s="163" t="s">
        <v>214</v>
      </c>
      <c r="J775" s="158" t="s">
        <v>37</v>
      </c>
      <c r="K775" s="159"/>
      <c r="L775" s="153">
        <v>191.11</v>
      </c>
      <c r="M775" s="154">
        <f t="shared" si="104"/>
        <v>17.98</v>
      </c>
      <c r="N775" s="155" t="str">
        <f t="shared" si="105"/>
        <v/>
      </c>
      <c r="O775" s="156">
        <f t="shared" si="106"/>
        <v>9706.4768999999997</v>
      </c>
      <c r="P775" s="156" t="e">
        <f t="shared" si="107"/>
        <v>#VALUE!</v>
      </c>
      <c r="Q775" s="156" t="e">
        <f t="shared" si="108"/>
        <v>#VALUE!</v>
      </c>
      <c r="R775" s="157" t="str">
        <f t="shared" si="102"/>
        <v>G</v>
      </c>
      <c r="S775" s="157">
        <f t="shared" si="109"/>
        <v>17.98</v>
      </c>
      <c r="T775" s="157">
        <f t="shared" si="103"/>
        <v>50.79</v>
      </c>
      <c r="U775" s="157">
        <f>IF(M775&lt;&gt;0,IF(M775=SVS,0,IF(M775=SVSg,0,IF(M775=Stundenverrechnungssatz!G5744,0,IF(M775=Stundenverrechnungssatz!I5744,0,IF(M775=Stundenverrechnungssatz!K5744,0,IF(M775=Stundenverrechnungssatz!M5744,0,1)))))))</f>
        <v>0</v>
      </c>
      <c r="V775" s="20"/>
    </row>
    <row r="776" spans="1:22" s="38" customFormat="1" ht="15" customHeight="1" x14ac:dyDescent="0.2">
      <c r="A776" s="160">
        <v>772</v>
      </c>
      <c r="B776" s="161" t="s">
        <v>895</v>
      </c>
      <c r="C776" s="161" t="s">
        <v>1101</v>
      </c>
      <c r="D776" s="161" t="s">
        <v>444</v>
      </c>
      <c r="E776" s="161" t="s">
        <v>1262</v>
      </c>
      <c r="F776" s="161" t="s">
        <v>231</v>
      </c>
      <c r="G776" s="161" t="s">
        <v>333</v>
      </c>
      <c r="H776" s="162">
        <v>25.28</v>
      </c>
      <c r="I776" s="163"/>
      <c r="J776" s="158" t="s">
        <v>52</v>
      </c>
      <c r="K776" s="159"/>
      <c r="L776" s="153">
        <v>191.11</v>
      </c>
      <c r="M776" s="154">
        <f t="shared" si="104"/>
        <v>17.98</v>
      </c>
      <c r="N776" s="155" t="str">
        <f t="shared" si="105"/>
        <v/>
      </c>
      <c r="O776" s="156">
        <f t="shared" si="106"/>
        <v>4831.2608000000009</v>
      </c>
      <c r="P776" s="156" t="e">
        <f t="shared" si="107"/>
        <v>#VALUE!</v>
      </c>
      <c r="Q776" s="156" t="e">
        <f t="shared" si="108"/>
        <v>#VALUE!</v>
      </c>
      <c r="R776" s="157" t="str">
        <f t="shared" si="102"/>
        <v>E</v>
      </c>
      <c r="S776" s="157">
        <f t="shared" si="109"/>
        <v>17.98</v>
      </c>
      <c r="T776" s="157">
        <f t="shared" si="103"/>
        <v>0</v>
      </c>
      <c r="U776" s="157">
        <f>IF(M776&lt;&gt;0,IF(M776=SVS,0,IF(M776=SVSg,0,IF(M776=Stundenverrechnungssatz!G5745,0,IF(M776=Stundenverrechnungssatz!I5745,0,IF(M776=Stundenverrechnungssatz!K5745,0,IF(M776=Stundenverrechnungssatz!M5745,0,1)))))))</f>
        <v>0</v>
      </c>
      <c r="V776" s="20"/>
    </row>
    <row r="777" spans="1:22" s="38" customFormat="1" ht="15" customHeight="1" x14ac:dyDescent="0.2">
      <c r="A777" s="160">
        <v>773</v>
      </c>
      <c r="B777" s="161" t="s">
        <v>895</v>
      </c>
      <c r="C777" s="161" t="s">
        <v>1101</v>
      </c>
      <c r="D777" s="161" t="s">
        <v>444</v>
      </c>
      <c r="E777" s="161" t="s">
        <v>1263</v>
      </c>
      <c r="F777" s="161" t="s">
        <v>1254</v>
      </c>
      <c r="G777" s="161" t="s">
        <v>351</v>
      </c>
      <c r="H777" s="162">
        <v>25.27</v>
      </c>
      <c r="I777" s="163" t="s">
        <v>214</v>
      </c>
      <c r="J777" s="158" t="s">
        <v>31</v>
      </c>
      <c r="K777" s="159"/>
      <c r="L777" s="153">
        <v>96.05</v>
      </c>
      <c r="M777" s="154">
        <f t="shared" si="104"/>
        <v>17.98</v>
      </c>
      <c r="N777" s="155" t="str">
        <f t="shared" si="105"/>
        <v/>
      </c>
      <c r="O777" s="156">
        <f t="shared" si="106"/>
        <v>2427.1835000000001</v>
      </c>
      <c r="P777" s="156" t="e">
        <f t="shared" si="107"/>
        <v>#VALUE!</v>
      </c>
      <c r="Q777" s="156" t="e">
        <f t="shared" si="108"/>
        <v>#VALUE!</v>
      </c>
      <c r="R777" s="157" t="str">
        <f t="shared" si="102"/>
        <v>A</v>
      </c>
      <c r="S777" s="157">
        <f t="shared" si="109"/>
        <v>17.98</v>
      </c>
      <c r="T777" s="157">
        <f t="shared" si="103"/>
        <v>25.27</v>
      </c>
      <c r="U777" s="157">
        <f>IF(M777&lt;&gt;0,IF(M777=SVS,0,IF(M777=SVSg,0,IF(M777=Stundenverrechnungssatz!G5746,0,IF(M777=Stundenverrechnungssatz!I5746,0,IF(M777=Stundenverrechnungssatz!K5746,0,IF(M777=Stundenverrechnungssatz!M5746,0,1)))))))</f>
        <v>0</v>
      </c>
      <c r="V777" s="20"/>
    </row>
    <row r="778" spans="1:22" s="38" customFormat="1" ht="15" customHeight="1" x14ac:dyDescent="0.2">
      <c r="A778" s="160">
        <v>774</v>
      </c>
      <c r="B778" s="161" t="s">
        <v>895</v>
      </c>
      <c r="C778" s="161" t="s">
        <v>1101</v>
      </c>
      <c r="D778" s="161" t="s">
        <v>444</v>
      </c>
      <c r="E778" s="161" t="s">
        <v>1264</v>
      </c>
      <c r="F778" s="161" t="s">
        <v>229</v>
      </c>
      <c r="G778" s="161" t="s">
        <v>351</v>
      </c>
      <c r="H778" s="162">
        <v>65.98</v>
      </c>
      <c r="I778" s="163" t="s">
        <v>214</v>
      </c>
      <c r="J778" s="158" t="s">
        <v>32</v>
      </c>
      <c r="K778" s="159"/>
      <c r="L778" s="153">
        <v>96.05</v>
      </c>
      <c r="M778" s="154">
        <f t="shared" si="104"/>
        <v>17.98</v>
      </c>
      <c r="N778" s="155" t="str">
        <f t="shared" si="105"/>
        <v/>
      </c>
      <c r="O778" s="156">
        <f t="shared" si="106"/>
        <v>6337.3789999999999</v>
      </c>
      <c r="P778" s="156" t="e">
        <f t="shared" si="107"/>
        <v>#VALUE!</v>
      </c>
      <c r="Q778" s="156" t="e">
        <f t="shared" si="108"/>
        <v>#VALUE!</v>
      </c>
      <c r="R778" s="157" t="str">
        <f t="shared" si="102"/>
        <v>B</v>
      </c>
      <c r="S778" s="157">
        <f t="shared" si="109"/>
        <v>17.98</v>
      </c>
      <c r="T778" s="157">
        <f t="shared" si="103"/>
        <v>65.98</v>
      </c>
      <c r="U778" s="157">
        <f>IF(M778&lt;&gt;0,IF(M778=SVS,0,IF(M778=SVSg,0,IF(M778=Stundenverrechnungssatz!G5747,0,IF(M778=Stundenverrechnungssatz!I5747,0,IF(M778=Stundenverrechnungssatz!K5747,0,IF(M778=Stundenverrechnungssatz!M5747,0,1)))))))</f>
        <v>0</v>
      </c>
      <c r="V778" s="20"/>
    </row>
    <row r="779" spans="1:22" s="38" customFormat="1" ht="15" customHeight="1" x14ac:dyDescent="0.2">
      <c r="A779" s="160">
        <v>775</v>
      </c>
      <c r="B779" s="161" t="s">
        <v>895</v>
      </c>
      <c r="C779" s="161" t="s">
        <v>1101</v>
      </c>
      <c r="D779" s="161" t="s">
        <v>444</v>
      </c>
      <c r="E779" s="161" t="s">
        <v>1265</v>
      </c>
      <c r="F779" s="161" t="s">
        <v>587</v>
      </c>
      <c r="G779" s="161" t="s">
        <v>351</v>
      </c>
      <c r="H779" s="162">
        <v>20.12</v>
      </c>
      <c r="I779" s="163" t="s">
        <v>214</v>
      </c>
      <c r="J779" s="158" t="s">
        <v>31</v>
      </c>
      <c r="K779" s="159"/>
      <c r="L779" s="153">
        <v>96.05</v>
      </c>
      <c r="M779" s="154">
        <f t="shared" si="104"/>
        <v>17.98</v>
      </c>
      <c r="N779" s="155" t="str">
        <f t="shared" si="105"/>
        <v/>
      </c>
      <c r="O779" s="156">
        <f t="shared" si="106"/>
        <v>1932.5260000000001</v>
      </c>
      <c r="P779" s="156" t="e">
        <f t="shared" si="107"/>
        <v>#VALUE!</v>
      </c>
      <c r="Q779" s="156" t="e">
        <f t="shared" si="108"/>
        <v>#VALUE!</v>
      </c>
      <c r="R779" s="157" t="str">
        <f t="shared" si="102"/>
        <v>A</v>
      </c>
      <c r="S779" s="157">
        <f t="shared" si="109"/>
        <v>17.98</v>
      </c>
      <c r="T779" s="157">
        <f t="shared" si="103"/>
        <v>20.12</v>
      </c>
      <c r="U779" s="157">
        <f>IF(M779&lt;&gt;0,IF(M779=SVS,0,IF(M779=SVSg,0,IF(M779=Stundenverrechnungssatz!G5748,0,IF(M779=Stundenverrechnungssatz!I5748,0,IF(M779=Stundenverrechnungssatz!K5748,0,IF(M779=Stundenverrechnungssatz!M5748,0,1)))))))</f>
        <v>0</v>
      </c>
      <c r="V779" s="20"/>
    </row>
    <row r="780" spans="1:22" s="38" customFormat="1" ht="15" customHeight="1" x14ac:dyDescent="0.2">
      <c r="A780" s="160">
        <v>776</v>
      </c>
      <c r="B780" s="161" t="s">
        <v>895</v>
      </c>
      <c r="C780" s="161" t="s">
        <v>1101</v>
      </c>
      <c r="D780" s="161" t="s">
        <v>444</v>
      </c>
      <c r="E780" s="161" t="s">
        <v>1266</v>
      </c>
      <c r="F780" s="161" t="s">
        <v>229</v>
      </c>
      <c r="G780" s="161" t="s">
        <v>351</v>
      </c>
      <c r="H780" s="162">
        <v>65.19</v>
      </c>
      <c r="I780" s="163" t="s">
        <v>214</v>
      </c>
      <c r="J780" s="158" t="s">
        <v>32</v>
      </c>
      <c r="K780" s="159"/>
      <c r="L780" s="153">
        <v>96.05</v>
      </c>
      <c r="M780" s="154">
        <f t="shared" si="104"/>
        <v>17.98</v>
      </c>
      <c r="N780" s="155" t="str">
        <f t="shared" si="105"/>
        <v/>
      </c>
      <c r="O780" s="156">
        <f t="shared" si="106"/>
        <v>6261.4994999999999</v>
      </c>
      <c r="P780" s="156" t="e">
        <f t="shared" si="107"/>
        <v>#VALUE!</v>
      </c>
      <c r="Q780" s="156" t="e">
        <f t="shared" si="108"/>
        <v>#VALUE!</v>
      </c>
      <c r="R780" s="157" t="str">
        <f t="shared" si="102"/>
        <v>B</v>
      </c>
      <c r="S780" s="157">
        <f t="shared" si="109"/>
        <v>17.98</v>
      </c>
      <c r="T780" s="157">
        <f t="shared" si="103"/>
        <v>65.19</v>
      </c>
      <c r="U780" s="157">
        <f>IF(M780&lt;&gt;0,IF(M780=SVS,0,IF(M780=SVSg,0,IF(M780=Stundenverrechnungssatz!G5749,0,IF(M780=Stundenverrechnungssatz!I5749,0,IF(M780=Stundenverrechnungssatz!K5749,0,IF(M780=Stundenverrechnungssatz!M5749,0,1)))))))</f>
        <v>0</v>
      </c>
      <c r="V780" s="20"/>
    </row>
    <row r="781" spans="1:22" s="38" customFormat="1" ht="15" customHeight="1" x14ac:dyDescent="0.2">
      <c r="A781" s="160">
        <v>777</v>
      </c>
      <c r="B781" s="161" t="s">
        <v>895</v>
      </c>
      <c r="C781" s="161" t="s">
        <v>1101</v>
      </c>
      <c r="D781" s="161" t="s">
        <v>444</v>
      </c>
      <c r="E781" s="161" t="s">
        <v>1267</v>
      </c>
      <c r="F781" s="161" t="s">
        <v>229</v>
      </c>
      <c r="G781" s="161" t="s">
        <v>351</v>
      </c>
      <c r="H781" s="162">
        <v>65.02</v>
      </c>
      <c r="I781" s="163" t="s">
        <v>214</v>
      </c>
      <c r="J781" s="158" t="s">
        <v>32</v>
      </c>
      <c r="K781" s="159"/>
      <c r="L781" s="153">
        <v>96.05</v>
      </c>
      <c r="M781" s="154">
        <f t="shared" si="104"/>
        <v>17.98</v>
      </c>
      <c r="N781" s="155" t="str">
        <f t="shared" si="105"/>
        <v/>
      </c>
      <c r="O781" s="156">
        <f t="shared" si="106"/>
        <v>6245.1709999999994</v>
      </c>
      <c r="P781" s="156" t="e">
        <f t="shared" si="107"/>
        <v>#VALUE!</v>
      </c>
      <c r="Q781" s="156" t="e">
        <f t="shared" si="108"/>
        <v>#VALUE!</v>
      </c>
      <c r="R781" s="157" t="str">
        <f t="shared" si="102"/>
        <v>B</v>
      </c>
      <c r="S781" s="157">
        <f t="shared" si="109"/>
        <v>17.98</v>
      </c>
      <c r="T781" s="157">
        <f t="shared" si="103"/>
        <v>65.02</v>
      </c>
      <c r="U781" s="157">
        <f>IF(M781&lt;&gt;0,IF(M781=SVS,0,IF(M781=SVSg,0,IF(M781=Stundenverrechnungssatz!G5750,0,IF(M781=Stundenverrechnungssatz!I5750,0,IF(M781=Stundenverrechnungssatz!K5750,0,IF(M781=Stundenverrechnungssatz!M5750,0,1)))))))</f>
        <v>0</v>
      </c>
      <c r="V781" s="20"/>
    </row>
    <row r="782" spans="1:22" s="38" customFormat="1" ht="15" customHeight="1" x14ac:dyDescent="0.2">
      <c r="A782" s="160">
        <v>778</v>
      </c>
      <c r="B782" s="161" t="s">
        <v>895</v>
      </c>
      <c r="C782" s="161" t="s">
        <v>1101</v>
      </c>
      <c r="D782" s="161" t="s">
        <v>444</v>
      </c>
      <c r="E782" s="161" t="s">
        <v>1268</v>
      </c>
      <c r="F782" s="161" t="s">
        <v>587</v>
      </c>
      <c r="G782" s="161" t="s">
        <v>351</v>
      </c>
      <c r="H782" s="162">
        <v>20.12</v>
      </c>
      <c r="I782" s="163" t="s">
        <v>214</v>
      </c>
      <c r="J782" s="158" t="s">
        <v>31</v>
      </c>
      <c r="K782" s="159"/>
      <c r="L782" s="153">
        <v>96.05</v>
      </c>
      <c r="M782" s="154">
        <f t="shared" si="104"/>
        <v>17.98</v>
      </c>
      <c r="N782" s="155" t="str">
        <f t="shared" si="105"/>
        <v/>
      </c>
      <c r="O782" s="156">
        <f t="shared" si="106"/>
        <v>1932.5260000000001</v>
      </c>
      <c r="P782" s="156" t="e">
        <f t="shared" si="107"/>
        <v>#VALUE!</v>
      </c>
      <c r="Q782" s="156" t="e">
        <f t="shared" si="108"/>
        <v>#VALUE!</v>
      </c>
      <c r="R782" s="157" t="str">
        <f t="shared" si="102"/>
        <v>A</v>
      </c>
      <c r="S782" s="157">
        <f t="shared" si="109"/>
        <v>17.98</v>
      </c>
      <c r="T782" s="157">
        <f t="shared" si="103"/>
        <v>20.12</v>
      </c>
      <c r="U782" s="157">
        <f>IF(M782&lt;&gt;0,IF(M782=SVS,0,IF(M782=SVSg,0,IF(M782=Stundenverrechnungssatz!G5751,0,IF(M782=Stundenverrechnungssatz!I5751,0,IF(M782=Stundenverrechnungssatz!K5751,0,IF(M782=Stundenverrechnungssatz!M5751,0,1)))))))</f>
        <v>0</v>
      </c>
      <c r="V782" s="20"/>
    </row>
    <row r="783" spans="1:22" s="38" customFormat="1" ht="15" customHeight="1" x14ac:dyDescent="0.2">
      <c r="A783" s="160">
        <v>779</v>
      </c>
      <c r="B783" s="161" t="s">
        <v>895</v>
      </c>
      <c r="C783" s="161" t="s">
        <v>1101</v>
      </c>
      <c r="D783" s="161" t="s">
        <v>444</v>
      </c>
      <c r="E783" s="161" t="s">
        <v>1269</v>
      </c>
      <c r="F783" s="161" t="s">
        <v>229</v>
      </c>
      <c r="G783" s="161" t="s">
        <v>351</v>
      </c>
      <c r="H783" s="162">
        <v>65.02</v>
      </c>
      <c r="I783" s="163" t="s">
        <v>214</v>
      </c>
      <c r="J783" s="158" t="s">
        <v>32</v>
      </c>
      <c r="K783" s="159"/>
      <c r="L783" s="153">
        <v>96.05</v>
      </c>
      <c r="M783" s="154">
        <f t="shared" si="104"/>
        <v>17.98</v>
      </c>
      <c r="N783" s="155" t="str">
        <f t="shared" si="105"/>
        <v/>
      </c>
      <c r="O783" s="156">
        <f t="shared" si="106"/>
        <v>6245.1709999999994</v>
      </c>
      <c r="P783" s="156" t="e">
        <f t="shared" si="107"/>
        <v>#VALUE!</v>
      </c>
      <c r="Q783" s="156" t="e">
        <f t="shared" si="108"/>
        <v>#VALUE!</v>
      </c>
      <c r="R783" s="157" t="str">
        <f t="shared" si="102"/>
        <v>B</v>
      </c>
      <c r="S783" s="157">
        <f t="shared" si="109"/>
        <v>17.98</v>
      </c>
      <c r="T783" s="157">
        <f t="shared" si="103"/>
        <v>65.02</v>
      </c>
      <c r="U783" s="157">
        <f>IF(M783&lt;&gt;0,IF(M783=SVS,0,IF(M783=SVSg,0,IF(M783=Stundenverrechnungssatz!G5752,0,IF(M783=Stundenverrechnungssatz!I5752,0,IF(M783=Stundenverrechnungssatz!K5752,0,IF(M783=Stundenverrechnungssatz!M5752,0,1)))))))</f>
        <v>0</v>
      </c>
      <c r="V783" s="20"/>
    </row>
    <row r="784" spans="1:22" s="38" customFormat="1" ht="15" customHeight="1" x14ac:dyDescent="0.2">
      <c r="A784" s="160">
        <v>780</v>
      </c>
      <c r="B784" s="161" t="s">
        <v>895</v>
      </c>
      <c r="C784" s="161" t="s">
        <v>1101</v>
      </c>
      <c r="D784" s="161" t="s">
        <v>444</v>
      </c>
      <c r="E784" s="161" t="s">
        <v>1270</v>
      </c>
      <c r="F784" s="161" t="s">
        <v>229</v>
      </c>
      <c r="G784" s="161" t="s">
        <v>351</v>
      </c>
      <c r="H784" s="162">
        <v>65.959999999999994</v>
      </c>
      <c r="I784" s="163" t="s">
        <v>214</v>
      </c>
      <c r="J784" s="158" t="s">
        <v>32</v>
      </c>
      <c r="K784" s="159"/>
      <c r="L784" s="153">
        <v>96.05</v>
      </c>
      <c r="M784" s="154">
        <f t="shared" si="104"/>
        <v>17.98</v>
      </c>
      <c r="N784" s="155" t="str">
        <f t="shared" si="105"/>
        <v/>
      </c>
      <c r="O784" s="156">
        <f t="shared" si="106"/>
        <v>6335.4579999999996</v>
      </c>
      <c r="P784" s="156" t="e">
        <f t="shared" si="107"/>
        <v>#VALUE!</v>
      </c>
      <c r="Q784" s="156" t="e">
        <f t="shared" si="108"/>
        <v>#VALUE!</v>
      </c>
      <c r="R784" s="157" t="str">
        <f t="shared" ref="R784:R847" si="110">LEFT(J784,1)</f>
        <v>B</v>
      </c>
      <c r="S784" s="157">
        <f t="shared" si="109"/>
        <v>17.98</v>
      </c>
      <c r="T784" s="157">
        <f t="shared" si="103"/>
        <v>65.959999999999994</v>
      </c>
      <c r="U784" s="157">
        <f>IF(M784&lt;&gt;0,IF(M784=SVS,0,IF(M784=SVSg,0,IF(M784=Stundenverrechnungssatz!G5753,0,IF(M784=Stundenverrechnungssatz!I5753,0,IF(M784=Stundenverrechnungssatz!K5753,0,IF(M784=Stundenverrechnungssatz!M5753,0,1)))))))</f>
        <v>0</v>
      </c>
      <c r="V784" s="20"/>
    </row>
    <row r="785" spans="1:22" s="38" customFormat="1" ht="15" customHeight="1" x14ac:dyDescent="0.2">
      <c r="A785" s="160">
        <v>781</v>
      </c>
      <c r="B785" s="161" t="s">
        <v>895</v>
      </c>
      <c r="C785" s="161" t="s">
        <v>1101</v>
      </c>
      <c r="D785" s="161" t="s">
        <v>444</v>
      </c>
      <c r="E785" s="161" t="s">
        <v>1271</v>
      </c>
      <c r="F785" s="161" t="s">
        <v>584</v>
      </c>
      <c r="G785" s="161" t="s">
        <v>333</v>
      </c>
      <c r="H785" s="162">
        <v>3.94</v>
      </c>
      <c r="I785" s="163"/>
      <c r="J785" s="158" t="s">
        <v>34</v>
      </c>
      <c r="K785" s="159"/>
      <c r="L785" s="153">
        <v>191.11</v>
      </c>
      <c r="M785" s="154">
        <f t="shared" si="104"/>
        <v>17.98</v>
      </c>
      <c r="N785" s="155" t="str">
        <f t="shared" si="105"/>
        <v/>
      </c>
      <c r="O785" s="156">
        <f t="shared" si="106"/>
        <v>752.97340000000008</v>
      </c>
      <c r="P785" s="156" t="e">
        <f t="shared" si="107"/>
        <v>#VALUE!</v>
      </c>
      <c r="Q785" s="156" t="e">
        <f t="shared" si="108"/>
        <v>#VALUE!</v>
      </c>
      <c r="R785" s="157" t="str">
        <f t="shared" si="110"/>
        <v>C</v>
      </c>
      <c r="S785" s="157">
        <f t="shared" si="109"/>
        <v>17.98</v>
      </c>
      <c r="T785" s="157">
        <f t="shared" si="103"/>
        <v>0</v>
      </c>
      <c r="U785" s="157">
        <f>IF(M785&lt;&gt;0,IF(M785=SVS,0,IF(M785=SVSg,0,IF(M785=Stundenverrechnungssatz!G5754,0,IF(M785=Stundenverrechnungssatz!I5754,0,IF(M785=Stundenverrechnungssatz!K5754,0,IF(M785=Stundenverrechnungssatz!M5754,0,1)))))))</f>
        <v>0</v>
      </c>
      <c r="V785" s="20"/>
    </row>
    <row r="786" spans="1:22" s="38" customFormat="1" ht="15" customHeight="1" x14ac:dyDescent="0.2">
      <c r="A786" s="160">
        <v>782</v>
      </c>
      <c r="B786" s="161" t="s">
        <v>895</v>
      </c>
      <c r="C786" s="161" t="s">
        <v>1101</v>
      </c>
      <c r="D786" s="161" t="s">
        <v>444</v>
      </c>
      <c r="E786" s="161" t="s">
        <v>1272</v>
      </c>
      <c r="F786" s="161" t="s">
        <v>586</v>
      </c>
      <c r="G786" s="161" t="s">
        <v>333</v>
      </c>
      <c r="H786" s="162">
        <v>3.94</v>
      </c>
      <c r="I786" s="163"/>
      <c r="J786" s="158" t="s">
        <v>34</v>
      </c>
      <c r="K786" s="159"/>
      <c r="L786" s="153">
        <v>191.11</v>
      </c>
      <c r="M786" s="154">
        <f t="shared" si="104"/>
        <v>17.98</v>
      </c>
      <c r="N786" s="155" t="str">
        <f t="shared" si="105"/>
        <v/>
      </c>
      <c r="O786" s="156">
        <f t="shared" si="106"/>
        <v>752.97340000000008</v>
      </c>
      <c r="P786" s="156" t="e">
        <f t="shared" si="107"/>
        <v>#VALUE!</v>
      </c>
      <c r="Q786" s="156" t="e">
        <f t="shared" si="108"/>
        <v>#VALUE!</v>
      </c>
      <c r="R786" s="157" t="str">
        <f t="shared" si="110"/>
        <v>C</v>
      </c>
      <c r="S786" s="157">
        <f t="shared" si="109"/>
        <v>17.98</v>
      </c>
      <c r="T786" s="157">
        <f t="shared" si="103"/>
        <v>0</v>
      </c>
      <c r="U786" s="157">
        <f>IF(M786&lt;&gt;0,IF(M786=SVS,0,IF(M786=SVSg,0,IF(M786=Stundenverrechnungssatz!G5755,0,IF(M786=Stundenverrechnungssatz!I5755,0,IF(M786=Stundenverrechnungssatz!K5755,0,IF(M786=Stundenverrechnungssatz!M5755,0,1)))))))</f>
        <v>0</v>
      </c>
      <c r="V786" s="20"/>
    </row>
    <row r="787" spans="1:22" s="38" customFormat="1" ht="15" customHeight="1" x14ac:dyDescent="0.2">
      <c r="A787" s="160">
        <v>783</v>
      </c>
      <c r="B787" s="161" t="s">
        <v>895</v>
      </c>
      <c r="C787" s="161" t="s">
        <v>1101</v>
      </c>
      <c r="D787" s="161" t="s">
        <v>444</v>
      </c>
      <c r="E787" s="161" t="s">
        <v>1273</v>
      </c>
      <c r="F787" s="161" t="s">
        <v>264</v>
      </c>
      <c r="G787" s="161" t="s">
        <v>351</v>
      </c>
      <c r="H787" s="162">
        <v>5.36</v>
      </c>
      <c r="I787" s="163"/>
      <c r="J787" s="158" t="s">
        <v>64</v>
      </c>
      <c r="K787" s="159"/>
      <c r="L787" s="153">
        <v>9</v>
      </c>
      <c r="M787" s="154">
        <f t="shared" si="104"/>
        <v>17.98</v>
      </c>
      <c r="N787" s="155" t="str">
        <f t="shared" si="105"/>
        <v/>
      </c>
      <c r="O787" s="156">
        <f t="shared" si="106"/>
        <v>48.24</v>
      </c>
      <c r="P787" s="156" t="e">
        <f t="shared" si="107"/>
        <v>#VALUE!</v>
      </c>
      <c r="Q787" s="156" t="e">
        <f t="shared" si="108"/>
        <v>#VALUE!</v>
      </c>
      <c r="R787" s="157" t="str">
        <f t="shared" si="110"/>
        <v>T</v>
      </c>
      <c r="S787" s="157">
        <f t="shared" si="109"/>
        <v>17.98</v>
      </c>
      <c r="T787" s="157">
        <f t="shared" si="103"/>
        <v>0</v>
      </c>
      <c r="U787" s="157">
        <f>IF(M787&lt;&gt;0,IF(M787=SVS,0,IF(M787=SVSg,0,IF(M787=Stundenverrechnungssatz!G5756,0,IF(M787=Stundenverrechnungssatz!I5756,0,IF(M787=Stundenverrechnungssatz!K5756,0,IF(M787=Stundenverrechnungssatz!M5756,0,1)))))))</f>
        <v>0</v>
      </c>
      <c r="V787" s="20"/>
    </row>
    <row r="788" spans="1:22" s="38" customFormat="1" ht="15" customHeight="1" x14ac:dyDescent="0.2">
      <c r="A788" s="160">
        <v>784</v>
      </c>
      <c r="B788" s="161" t="s">
        <v>895</v>
      </c>
      <c r="C788" s="161" t="s">
        <v>1101</v>
      </c>
      <c r="D788" s="161" t="s">
        <v>444</v>
      </c>
      <c r="E788" s="161" t="s">
        <v>1274</v>
      </c>
      <c r="F788" s="161" t="s">
        <v>264</v>
      </c>
      <c r="G788" s="161" t="s">
        <v>333</v>
      </c>
      <c r="H788" s="162">
        <v>8.8699999999999992</v>
      </c>
      <c r="I788" s="163"/>
      <c r="J788" s="158" t="s">
        <v>64</v>
      </c>
      <c r="K788" s="159"/>
      <c r="L788" s="153">
        <v>9</v>
      </c>
      <c r="M788" s="154">
        <f t="shared" si="104"/>
        <v>17.98</v>
      </c>
      <c r="N788" s="155" t="str">
        <f t="shared" si="105"/>
        <v/>
      </c>
      <c r="O788" s="156">
        <f t="shared" si="106"/>
        <v>79.83</v>
      </c>
      <c r="P788" s="156" t="e">
        <f t="shared" si="107"/>
        <v>#VALUE!</v>
      </c>
      <c r="Q788" s="156" t="e">
        <f t="shared" si="108"/>
        <v>#VALUE!</v>
      </c>
      <c r="R788" s="157" t="str">
        <f t="shared" si="110"/>
        <v>T</v>
      </c>
      <c r="S788" s="157">
        <f t="shared" si="109"/>
        <v>17.98</v>
      </c>
      <c r="T788" s="157">
        <f t="shared" si="103"/>
        <v>0</v>
      </c>
      <c r="U788" s="157">
        <f>IF(M788&lt;&gt;0,IF(M788=SVS,0,IF(M788=SVSg,0,IF(M788=Stundenverrechnungssatz!G5757,0,IF(M788=Stundenverrechnungssatz!I5757,0,IF(M788=Stundenverrechnungssatz!K5757,0,IF(M788=Stundenverrechnungssatz!M5757,0,1)))))))</f>
        <v>0</v>
      </c>
      <c r="V788" s="20"/>
    </row>
    <row r="789" spans="1:22" s="38" customFormat="1" ht="15" customHeight="1" x14ac:dyDescent="0.2">
      <c r="A789" s="160">
        <v>785</v>
      </c>
      <c r="B789" s="161" t="s">
        <v>895</v>
      </c>
      <c r="C789" s="161" t="s">
        <v>1101</v>
      </c>
      <c r="D789" s="161" t="s">
        <v>444</v>
      </c>
      <c r="E789" s="161" t="s">
        <v>1275</v>
      </c>
      <c r="F789" s="161" t="s">
        <v>427</v>
      </c>
      <c r="G789" s="161" t="s">
        <v>333</v>
      </c>
      <c r="H789" s="162">
        <v>8.2200000000000006</v>
      </c>
      <c r="I789" s="163"/>
      <c r="J789" s="158" t="s">
        <v>64</v>
      </c>
      <c r="K789" s="159"/>
      <c r="L789" s="153">
        <v>9</v>
      </c>
      <c r="M789" s="154">
        <f t="shared" si="104"/>
        <v>17.98</v>
      </c>
      <c r="N789" s="155" t="str">
        <f t="shared" si="105"/>
        <v/>
      </c>
      <c r="O789" s="156">
        <f t="shared" si="106"/>
        <v>73.98</v>
      </c>
      <c r="P789" s="156" t="e">
        <f t="shared" si="107"/>
        <v>#VALUE!</v>
      </c>
      <c r="Q789" s="156" t="e">
        <f t="shared" si="108"/>
        <v>#VALUE!</v>
      </c>
      <c r="R789" s="157" t="str">
        <f t="shared" si="110"/>
        <v>T</v>
      </c>
      <c r="S789" s="157">
        <f t="shared" si="109"/>
        <v>17.98</v>
      </c>
      <c r="T789" s="157">
        <f t="shared" si="103"/>
        <v>0</v>
      </c>
      <c r="U789" s="157">
        <f>IF(M789&lt;&gt;0,IF(M789=SVS,0,IF(M789=SVSg,0,IF(M789=Stundenverrechnungssatz!G5758,0,IF(M789=Stundenverrechnungssatz!I5758,0,IF(M789=Stundenverrechnungssatz!K5758,0,IF(M789=Stundenverrechnungssatz!M5758,0,1)))))))</f>
        <v>0</v>
      </c>
      <c r="V789" s="20"/>
    </row>
    <row r="790" spans="1:22" s="38" customFormat="1" ht="15" customHeight="1" x14ac:dyDescent="0.2">
      <c r="A790" s="160">
        <v>786</v>
      </c>
      <c r="B790" s="161" t="s">
        <v>895</v>
      </c>
      <c r="C790" s="161" t="s">
        <v>1101</v>
      </c>
      <c r="D790" s="161" t="s">
        <v>570</v>
      </c>
      <c r="E790" s="161" t="s">
        <v>1276</v>
      </c>
      <c r="F790" s="161" t="s">
        <v>360</v>
      </c>
      <c r="G790" s="161" t="s">
        <v>333</v>
      </c>
      <c r="H790" s="162">
        <v>66.010000000000005</v>
      </c>
      <c r="I790" s="163"/>
      <c r="J790" s="158" t="s">
        <v>37</v>
      </c>
      <c r="K790" s="159"/>
      <c r="L790" s="153">
        <v>191.11</v>
      </c>
      <c r="M790" s="154">
        <f t="shared" si="104"/>
        <v>17.98</v>
      </c>
      <c r="N790" s="155" t="str">
        <f t="shared" si="105"/>
        <v/>
      </c>
      <c r="O790" s="156">
        <f t="shared" si="106"/>
        <v>12615.171100000001</v>
      </c>
      <c r="P790" s="156" t="e">
        <f t="shared" si="107"/>
        <v>#VALUE!</v>
      </c>
      <c r="Q790" s="156" t="e">
        <f t="shared" si="108"/>
        <v>#VALUE!</v>
      </c>
      <c r="R790" s="157" t="str">
        <f t="shared" si="110"/>
        <v>G</v>
      </c>
      <c r="S790" s="157">
        <f t="shared" si="109"/>
        <v>17.98</v>
      </c>
      <c r="T790" s="157">
        <f t="shared" si="103"/>
        <v>0</v>
      </c>
      <c r="U790" s="157">
        <f>IF(M790&lt;&gt;0,IF(M790=SVS,0,IF(M790=SVSg,0,IF(M790=Stundenverrechnungssatz!G5759,0,IF(M790=Stundenverrechnungssatz!I5759,0,IF(M790=Stundenverrechnungssatz!K5759,0,IF(M790=Stundenverrechnungssatz!M5759,0,1)))))))</f>
        <v>0</v>
      </c>
      <c r="V790" s="20"/>
    </row>
    <row r="791" spans="1:22" s="38" customFormat="1" ht="15" customHeight="1" x14ac:dyDescent="0.2">
      <c r="A791" s="160">
        <v>787</v>
      </c>
      <c r="B791" s="161" t="s">
        <v>895</v>
      </c>
      <c r="C791" s="161" t="s">
        <v>1101</v>
      </c>
      <c r="D791" s="161" t="s">
        <v>570</v>
      </c>
      <c r="E791" s="161" t="s">
        <v>1276</v>
      </c>
      <c r="F791" s="161" t="s">
        <v>1206</v>
      </c>
      <c r="G791" s="161" t="s">
        <v>333</v>
      </c>
      <c r="H791" s="162">
        <v>276.67</v>
      </c>
      <c r="I791" s="163"/>
      <c r="J791" s="158" t="s">
        <v>36</v>
      </c>
      <c r="K791" s="159"/>
      <c r="L791" s="153">
        <v>191.11</v>
      </c>
      <c r="M791" s="154">
        <f t="shared" si="104"/>
        <v>17.98</v>
      </c>
      <c r="N791" s="155" t="str">
        <f t="shared" si="105"/>
        <v/>
      </c>
      <c r="O791" s="156">
        <f t="shared" si="106"/>
        <v>52874.40370000001</v>
      </c>
      <c r="P791" s="156" t="e">
        <f t="shared" si="107"/>
        <v>#VALUE!</v>
      </c>
      <c r="Q791" s="156" t="e">
        <f t="shared" si="108"/>
        <v>#VALUE!</v>
      </c>
      <c r="R791" s="157" t="str">
        <f t="shared" si="110"/>
        <v>F</v>
      </c>
      <c r="S791" s="157">
        <f t="shared" si="109"/>
        <v>17.98</v>
      </c>
      <c r="T791" s="157">
        <f t="shared" si="103"/>
        <v>0</v>
      </c>
      <c r="U791" s="157">
        <f>IF(M791&lt;&gt;0,IF(M791=SVS,0,IF(M791=SVSg,0,IF(M791=Stundenverrechnungssatz!G5760,0,IF(M791=Stundenverrechnungssatz!I5760,0,IF(M791=Stundenverrechnungssatz!K5760,0,IF(M791=Stundenverrechnungssatz!M5760,0,1)))))))</f>
        <v>0</v>
      </c>
      <c r="V791" s="20"/>
    </row>
    <row r="792" spans="1:22" s="38" customFormat="1" ht="15" customHeight="1" x14ac:dyDescent="0.2">
      <c r="A792" s="160">
        <v>788</v>
      </c>
      <c r="B792" s="161" t="s">
        <v>895</v>
      </c>
      <c r="C792" s="161" t="s">
        <v>1101</v>
      </c>
      <c r="D792" s="161" t="s">
        <v>570</v>
      </c>
      <c r="E792" s="161" t="s">
        <v>1277</v>
      </c>
      <c r="F792" s="161" t="s">
        <v>360</v>
      </c>
      <c r="G792" s="161" t="s">
        <v>1208</v>
      </c>
      <c r="H792" s="162">
        <v>24.68</v>
      </c>
      <c r="I792" s="163"/>
      <c r="J792" s="158" t="s">
        <v>37</v>
      </c>
      <c r="K792" s="159"/>
      <c r="L792" s="153">
        <v>191.11</v>
      </c>
      <c r="M792" s="154">
        <f t="shared" si="104"/>
        <v>17.98</v>
      </c>
      <c r="N792" s="155" t="str">
        <f t="shared" si="105"/>
        <v/>
      </c>
      <c r="O792" s="156">
        <f t="shared" si="106"/>
        <v>4716.5947999999999</v>
      </c>
      <c r="P792" s="156" t="e">
        <f t="shared" si="107"/>
        <v>#VALUE!</v>
      </c>
      <c r="Q792" s="156" t="e">
        <f t="shared" si="108"/>
        <v>#VALUE!</v>
      </c>
      <c r="R792" s="157" t="str">
        <f t="shared" si="110"/>
        <v>G</v>
      </c>
      <c r="S792" s="157">
        <f t="shared" si="109"/>
        <v>17.98</v>
      </c>
      <c r="T792" s="157">
        <f t="shared" si="103"/>
        <v>0</v>
      </c>
      <c r="U792" s="157">
        <f>IF(M792&lt;&gt;0,IF(M792=SVS,0,IF(M792=SVSg,0,IF(M792=Stundenverrechnungssatz!G5761,0,IF(M792=Stundenverrechnungssatz!I5761,0,IF(M792=Stundenverrechnungssatz!K5761,0,IF(M792=Stundenverrechnungssatz!M5761,0,1)))))))</f>
        <v>0</v>
      </c>
      <c r="V792" s="20"/>
    </row>
    <row r="793" spans="1:22" s="38" customFormat="1" ht="15" customHeight="1" x14ac:dyDescent="0.2">
      <c r="A793" s="160">
        <v>789</v>
      </c>
      <c r="B793" s="161" t="s">
        <v>895</v>
      </c>
      <c r="C793" s="161" t="s">
        <v>1101</v>
      </c>
      <c r="D793" s="161" t="s">
        <v>570</v>
      </c>
      <c r="E793" s="161" t="s">
        <v>1278</v>
      </c>
      <c r="F793" s="161" t="s">
        <v>440</v>
      </c>
      <c r="G793" s="161" t="s">
        <v>333</v>
      </c>
      <c r="H793" s="162">
        <v>9.26</v>
      </c>
      <c r="I793" s="163"/>
      <c r="J793" s="158" t="s">
        <v>34</v>
      </c>
      <c r="K793" s="159"/>
      <c r="L793" s="153">
        <v>191.11</v>
      </c>
      <c r="M793" s="154">
        <f t="shared" si="104"/>
        <v>17.98</v>
      </c>
      <c r="N793" s="155" t="str">
        <f t="shared" si="105"/>
        <v/>
      </c>
      <c r="O793" s="156">
        <f t="shared" si="106"/>
        <v>1769.6786000000002</v>
      </c>
      <c r="P793" s="156" t="e">
        <f t="shared" si="107"/>
        <v>#VALUE!</v>
      </c>
      <c r="Q793" s="156" t="e">
        <f t="shared" si="108"/>
        <v>#VALUE!</v>
      </c>
      <c r="R793" s="157" t="str">
        <f t="shared" si="110"/>
        <v>C</v>
      </c>
      <c r="S793" s="157">
        <f t="shared" si="109"/>
        <v>17.98</v>
      </c>
      <c r="T793" s="157">
        <f t="shared" si="103"/>
        <v>0</v>
      </c>
      <c r="U793" s="157">
        <f>IF(M793&lt;&gt;0,IF(M793=SVS,0,IF(M793=SVSg,0,IF(M793=Stundenverrechnungssatz!G5762,0,IF(M793=Stundenverrechnungssatz!I5762,0,IF(M793=Stundenverrechnungssatz!K5762,0,IF(M793=Stundenverrechnungssatz!M5762,0,1)))))))</f>
        <v>0</v>
      </c>
      <c r="V793" s="20"/>
    </row>
    <row r="794" spans="1:22" s="38" customFormat="1" ht="15" customHeight="1" x14ac:dyDescent="0.2">
      <c r="A794" s="160">
        <v>790</v>
      </c>
      <c r="B794" s="161" t="s">
        <v>895</v>
      </c>
      <c r="C794" s="161" t="s">
        <v>1101</v>
      </c>
      <c r="D794" s="161" t="s">
        <v>570</v>
      </c>
      <c r="E794" s="161" t="s">
        <v>1279</v>
      </c>
      <c r="F794" s="161" t="s">
        <v>652</v>
      </c>
      <c r="G794" s="161" t="s">
        <v>333</v>
      </c>
      <c r="H794" s="162">
        <v>3.69</v>
      </c>
      <c r="I794" s="163"/>
      <c r="J794" s="158" t="s">
        <v>34</v>
      </c>
      <c r="K794" s="159"/>
      <c r="L794" s="153">
        <v>191.11</v>
      </c>
      <c r="M794" s="154">
        <f t="shared" si="104"/>
        <v>17.98</v>
      </c>
      <c r="N794" s="155" t="str">
        <f t="shared" si="105"/>
        <v/>
      </c>
      <c r="O794" s="156">
        <f t="shared" si="106"/>
        <v>705.19590000000005</v>
      </c>
      <c r="P794" s="156" t="e">
        <f t="shared" si="107"/>
        <v>#VALUE!</v>
      </c>
      <c r="Q794" s="156" t="e">
        <f t="shared" si="108"/>
        <v>#VALUE!</v>
      </c>
      <c r="R794" s="157" t="str">
        <f t="shared" si="110"/>
        <v>C</v>
      </c>
      <c r="S794" s="157">
        <f t="shared" si="109"/>
        <v>17.98</v>
      </c>
      <c r="T794" s="157">
        <f t="shared" si="103"/>
        <v>0</v>
      </c>
      <c r="U794" s="157">
        <f>IF(M794&lt;&gt;0,IF(M794=SVS,0,IF(M794=SVSg,0,IF(M794=Stundenverrechnungssatz!G5763,0,IF(M794=Stundenverrechnungssatz!I5763,0,IF(M794=Stundenverrechnungssatz!K5763,0,IF(M794=Stundenverrechnungssatz!M5763,0,1)))))))</f>
        <v>0</v>
      </c>
      <c r="V794" s="20"/>
    </row>
    <row r="795" spans="1:22" s="38" customFormat="1" ht="15" customHeight="1" x14ac:dyDescent="0.2">
      <c r="A795" s="160">
        <v>791</v>
      </c>
      <c r="B795" s="161" t="s">
        <v>895</v>
      </c>
      <c r="C795" s="161" t="s">
        <v>1101</v>
      </c>
      <c r="D795" s="161" t="s">
        <v>570</v>
      </c>
      <c r="E795" s="161" t="s">
        <v>1280</v>
      </c>
      <c r="F795" s="161" t="s">
        <v>651</v>
      </c>
      <c r="G795" s="161" t="s">
        <v>333</v>
      </c>
      <c r="H795" s="162">
        <v>3.69</v>
      </c>
      <c r="I795" s="163"/>
      <c r="J795" s="158" t="s">
        <v>34</v>
      </c>
      <c r="K795" s="159"/>
      <c r="L795" s="153">
        <v>191.11</v>
      </c>
      <c r="M795" s="154">
        <f t="shared" si="104"/>
        <v>17.98</v>
      </c>
      <c r="N795" s="155" t="str">
        <f t="shared" si="105"/>
        <v/>
      </c>
      <c r="O795" s="156">
        <f t="shared" si="106"/>
        <v>705.19590000000005</v>
      </c>
      <c r="P795" s="156" t="e">
        <f t="shared" si="107"/>
        <v>#VALUE!</v>
      </c>
      <c r="Q795" s="156" t="e">
        <f t="shared" si="108"/>
        <v>#VALUE!</v>
      </c>
      <c r="R795" s="157" t="str">
        <f t="shared" si="110"/>
        <v>C</v>
      </c>
      <c r="S795" s="157">
        <f t="shared" si="109"/>
        <v>17.98</v>
      </c>
      <c r="T795" s="157">
        <f t="shared" si="103"/>
        <v>0</v>
      </c>
      <c r="U795" s="157">
        <f>IF(M795&lt;&gt;0,IF(M795=SVS,0,IF(M795=SVSg,0,IF(M795=Stundenverrechnungssatz!G5764,0,IF(M795=Stundenverrechnungssatz!I5764,0,IF(M795=Stundenverrechnungssatz!K5764,0,IF(M795=Stundenverrechnungssatz!M5764,0,1)))))))</f>
        <v>0</v>
      </c>
      <c r="V795" s="20"/>
    </row>
    <row r="796" spans="1:22" s="38" customFormat="1" ht="15" customHeight="1" x14ac:dyDescent="0.2">
      <c r="A796" s="160">
        <v>792</v>
      </c>
      <c r="B796" s="161" t="s">
        <v>895</v>
      </c>
      <c r="C796" s="161" t="s">
        <v>1101</v>
      </c>
      <c r="D796" s="161" t="s">
        <v>570</v>
      </c>
      <c r="E796" s="161" t="s">
        <v>1281</v>
      </c>
      <c r="F796" s="161" t="s">
        <v>1009</v>
      </c>
      <c r="G796" s="161" t="s">
        <v>333</v>
      </c>
      <c r="H796" s="162">
        <v>4.58</v>
      </c>
      <c r="I796" s="163"/>
      <c r="J796" s="158" t="s">
        <v>34</v>
      </c>
      <c r="K796" s="159"/>
      <c r="L796" s="153">
        <v>191.11</v>
      </c>
      <c r="M796" s="154">
        <f t="shared" si="104"/>
        <v>17.98</v>
      </c>
      <c r="N796" s="155" t="str">
        <f t="shared" si="105"/>
        <v/>
      </c>
      <c r="O796" s="156">
        <f t="shared" si="106"/>
        <v>875.28380000000004</v>
      </c>
      <c r="P796" s="156" t="e">
        <f t="shared" si="107"/>
        <v>#VALUE!</v>
      </c>
      <c r="Q796" s="156" t="e">
        <f t="shared" si="108"/>
        <v>#VALUE!</v>
      </c>
      <c r="R796" s="157" t="str">
        <f t="shared" si="110"/>
        <v>C</v>
      </c>
      <c r="S796" s="157">
        <f t="shared" si="109"/>
        <v>17.98</v>
      </c>
      <c r="T796" s="157">
        <f t="shared" si="103"/>
        <v>0</v>
      </c>
      <c r="U796" s="157">
        <f>IF(M796&lt;&gt;0,IF(M796=SVS,0,IF(M796=SVSg,0,IF(M796=Stundenverrechnungssatz!G5765,0,IF(M796=Stundenverrechnungssatz!I5765,0,IF(M796=Stundenverrechnungssatz!K5765,0,IF(M796=Stundenverrechnungssatz!M5765,0,1)))))))</f>
        <v>0</v>
      </c>
      <c r="V796" s="20"/>
    </row>
    <row r="797" spans="1:22" s="38" customFormat="1" ht="15" customHeight="1" x14ac:dyDescent="0.2">
      <c r="A797" s="160">
        <v>793</v>
      </c>
      <c r="B797" s="161" t="s">
        <v>895</v>
      </c>
      <c r="C797" s="161" t="s">
        <v>1101</v>
      </c>
      <c r="D797" s="161" t="s">
        <v>570</v>
      </c>
      <c r="E797" s="161" t="s">
        <v>1282</v>
      </c>
      <c r="F797" s="161" t="s">
        <v>216</v>
      </c>
      <c r="G797" s="161" t="s">
        <v>333</v>
      </c>
      <c r="H797" s="162">
        <v>13.21</v>
      </c>
      <c r="I797" s="163"/>
      <c r="J797" s="158" t="s">
        <v>34</v>
      </c>
      <c r="K797" s="159"/>
      <c r="L797" s="153">
        <v>191.11</v>
      </c>
      <c r="M797" s="154">
        <f t="shared" si="104"/>
        <v>17.98</v>
      </c>
      <c r="N797" s="155" t="str">
        <f t="shared" si="105"/>
        <v/>
      </c>
      <c r="O797" s="156">
        <f t="shared" si="106"/>
        <v>2524.5631000000003</v>
      </c>
      <c r="P797" s="156" t="e">
        <f t="shared" si="107"/>
        <v>#VALUE!</v>
      </c>
      <c r="Q797" s="156" t="e">
        <f t="shared" si="108"/>
        <v>#VALUE!</v>
      </c>
      <c r="R797" s="157" t="str">
        <f t="shared" si="110"/>
        <v>C</v>
      </c>
      <c r="S797" s="157">
        <f t="shared" si="109"/>
        <v>17.98</v>
      </c>
      <c r="T797" s="157">
        <f t="shared" si="103"/>
        <v>0</v>
      </c>
      <c r="U797" s="157">
        <f>IF(M797&lt;&gt;0,IF(M797=SVS,0,IF(M797=SVSg,0,IF(M797=Stundenverrechnungssatz!G5766,0,IF(M797=Stundenverrechnungssatz!I5766,0,IF(M797=Stundenverrechnungssatz!K5766,0,IF(M797=Stundenverrechnungssatz!M5766,0,1)))))))</f>
        <v>0</v>
      </c>
      <c r="V797" s="20"/>
    </row>
    <row r="798" spans="1:22" s="38" customFormat="1" ht="15" customHeight="1" x14ac:dyDescent="0.2">
      <c r="A798" s="160">
        <v>794</v>
      </c>
      <c r="B798" s="161" t="s">
        <v>895</v>
      </c>
      <c r="C798" s="161" t="s">
        <v>1101</v>
      </c>
      <c r="D798" s="161" t="s">
        <v>570</v>
      </c>
      <c r="E798" s="161" t="s">
        <v>1283</v>
      </c>
      <c r="F798" s="161" t="s">
        <v>1219</v>
      </c>
      <c r="G798" s="161" t="s">
        <v>1208</v>
      </c>
      <c r="H798" s="162">
        <v>24.61</v>
      </c>
      <c r="I798" s="163"/>
      <c r="J798" s="158" t="s">
        <v>37</v>
      </c>
      <c r="K798" s="159"/>
      <c r="L798" s="153">
        <v>191.11</v>
      </c>
      <c r="M798" s="154">
        <f t="shared" si="104"/>
        <v>17.98</v>
      </c>
      <c r="N798" s="155" t="str">
        <f t="shared" si="105"/>
        <v/>
      </c>
      <c r="O798" s="156">
        <f t="shared" si="106"/>
        <v>4703.2170999999998</v>
      </c>
      <c r="P798" s="156" t="e">
        <f t="shared" si="107"/>
        <v>#VALUE!</v>
      </c>
      <c r="Q798" s="156" t="e">
        <f t="shared" si="108"/>
        <v>#VALUE!</v>
      </c>
      <c r="R798" s="157" t="str">
        <f t="shared" si="110"/>
        <v>G</v>
      </c>
      <c r="S798" s="157">
        <f t="shared" si="109"/>
        <v>17.98</v>
      </c>
      <c r="T798" s="157">
        <f t="shared" si="103"/>
        <v>0</v>
      </c>
      <c r="U798" s="157">
        <f>IF(M798&lt;&gt;0,IF(M798=SVS,0,IF(M798=SVSg,0,IF(M798=Stundenverrechnungssatz!G5767,0,IF(M798=Stundenverrechnungssatz!I5767,0,IF(M798=Stundenverrechnungssatz!K5767,0,IF(M798=Stundenverrechnungssatz!M5767,0,1)))))))</f>
        <v>0</v>
      </c>
      <c r="V798" s="20"/>
    </row>
    <row r="799" spans="1:22" s="38" customFormat="1" ht="15" customHeight="1" x14ac:dyDescent="0.2">
      <c r="A799" s="160">
        <v>795</v>
      </c>
      <c r="B799" s="161" t="s">
        <v>895</v>
      </c>
      <c r="C799" s="161" t="s">
        <v>1101</v>
      </c>
      <c r="D799" s="161" t="s">
        <v>570</v>
      </c>
      <c r="E799" s="161" t="s">
        <v>1283</v>
      </c>
      <c r="F799" s="161" t="s">
        <v>212</v>
      </c>
      <c r="G799" s="161" t="s">
        <v>333</v>
      </c>
      <c r="H799" s="162">
        <v>111.04</v>
      </c>
      <c r="I799" s="163"/>
      <c r="J799" s="158" t="s">
        <v>36</v>
      </c>
      <c r="K799" s="159"/>
      <c r="L799" s="153">
        <v>191.11</v>
      </c>
      <c r="M799" s="154">
        <f t="shared" si="104"/>
        <v>17.98</v>
      </c>
      <c r="N799" s="155" t="str">
        <f t="shared" si="105"/>
        <v/>
      </c>
      <c r="O799" s="156">
        <f t="shared" si="106"/>
        <v>21220.854400000004</v>
      </c>
      <c r="P799" s="156" t="e">
        <f t="shared" si="107"/>
        <v>#VALUE!</v>
      </c>
      <c r="Q799" s="156" t="e">
        <f t="shared" si="108"/>
        <v>#VALUE!</v>
      </c>
      <c r="R799" s="157" t="str">
        <f t="shared" si="110"/>
        <v>F</v>
      </c>
      <c r="S799" s="157">
        <f t="shared" si="109"/>
        <v>17.98</v>
      </c>
      <c r="T799" s="157">
        <f t="shared" si="103"/>
        <v>0</v>
      </c>
      <c r="U799" s="157">
        <f>IF(M799&lt;&gt;0,IF(M799=SVS,0,IF(M799=SVSg,0,IF(M799=Stundenverrechnungssatz!G5768,0,IF(M799=Stundenverrechnungssatz!I5768,0,IF(M799=Stundenverrechnungssatz!K5768,0,IF(M799=Stundenverrechnungssatz!M5768,0,1)))))))</f>
        <v>0</v>
      </c>
      <c r="V799" s="20"/>
    </row>
    <row r="800" spans="1:22" s="38" customFormat="1" ht="15" customHeight="1" x14ac:dyDescent="0.2">
      <c r="A800" s="160">
        <v>796</v>
      </c>
      <c r="B800" s="161" t="s">
        <v>895</v>
      </c>
      <c r="C800" s="161" t="s">
        <v>1101</v>
      </c>
      <c r="D800" s="161" t="s">
        <v>570</v>
      </c>
      <c r="E800" s="161" t="s">
        <v>1284</v>
      </c>
      <c r="F800" s="161" t="s">
        <v>212</v>
      </c>
      <c r="G800" s="161" t="s">
        <v>333</v>
      </c>
      <c r="H800" s="162">
        <v>73.459999999999994</v>
      </c>
      <c r="I800" s="163"/>
      <c r="J800" s="158" t="s">
        <v>36</v>
      </c>
      <c r="K800" s="159"/>
      <c r="L800" s="153">
        <v>191.11</v>
      </c>
      <c r="M800" s="154">
        <f t="shared" si="104"/>
        <v>17.98</v>
      </c>
      <c r="N800" s="155" t="str">
        <f t="shared" si="105"/>
        <v/>
      </c>
      <c r="O800" s="156">
        <f t="shared" si="106"/>
        <v>14038.9406</v>
      </c>
      <c r="P800" s="156" t="e">
        <f t="shared" si="107"/>
        <v>#VALUE!</v>
      </c>
      <c r="Q800" s="156" t="e">
        <f t="shared" si="108"/>
        <v>#VALUE!</v>
      </c>
      <c r="R800" s="157" t="str">
        <f t="shared" si="110"/>
        <v>F</v>
      </c>
      <c r="S800" s="157">
        <f t="shared" si="109"/>
        <v>17.98</v>
      </c>
      <c r="T800" s="157">
        <f t="shared" si="103"/>
        <v>0</v>
      </c>
      <c r="U800" s="157">
        <f>IF(M800&lt;&gt;0,IF(M800=SVS,0,IF(M800=SVSg,0,IF(M800=Stundenverrechnungssatz!G5769,0,IF(M800=Stundenverrechnungssatz!I5769,0,IF(M800=Stundenverrechnungssatz!K5769,0,IF(M800=Stundenverrechnungssatz!M5769,0,1)))))))</f>
        <v>0</v>
      </c>
      <c r="V800" s="20"/>
    </row>
    <row r="801" spans="1:22" s="38" customFormat="1" ht="15" customHeight="1" x14ac:dyDescent="0.2">
      <c r="A801" s="160">
        <v>797</v>
      </c>
      <c r="B801" s="161" t="s">
        <v>895</v>
      </c>
      <c r="C801" s="161" t="s">
        <v>1101</v>
      </c>
      <c r="D801" s="161" t="s">
        <v>570</v>
      </c>
      <c r="E801" s="161" t="s">
        <v>1284</v>
      </c>
      <c r="F801" s="161" t="s">
        <v>1219</v>
      </c>
      <c r="G801" s="161" t="s">
        <v>1208</v>
      </c>
      <c r="H801" s="162">
        <v>24.61</v>
      </c>
      <c r="I801" s="163"/>
      <c r="J801" s="158" t="s">
        <v>37</v>
      </c>
      <c r="K801" s="159"/>
      <c r="L801" s="153">
        <v>191.11</v>
      </c>
      <c r="M801" s="154">
        <f t="shared" si="104"/>
        <v>17.98</v>
      </c>
      <c r="N801" s="155" t="str">
        <f t="shared" si="105"/>
        <v/>
      </c>
      <c r="O801" s="156">
        <f t="shared" si="106"/>
        <v>4703.2170999999998</v>
      </c>
      <c r="P801" s="156" t="e">
        <f t="shared" si="107"/>
        <v>#VALUE!</v>
      </c>
      <c r="Q801" s="156" t="e">
        <f t="shared" si="108"/>
        <v>#VALUE!</v>
      </c>
      <c r="R801" s="157" t="str">
        <f t="shared" si="110"/>
        <v>G</v>
      </c>
      <c r="S801" s="157">
        <f t="shared" si="109"/>
        <v>17.98</v>
      </c>
      <c r="T801" s="157">
        <f t="shared" si="103"/>
        <v>0</v>
      </c>
      <c r="U801" s="157">
        <f>IF(M801&lt;&gt;0,IF(M801=SVS,0,IF(M801=SVSg,0,IF(M801=Stundenverrechnungssatz!G5770,0,IF(M801=Stundenverrechnungssatz!I5770,0,IF(M801=Stundenverrechnungssatz!K5770,0,IF(M801=Stundenverrechnungssatz!M5770,0,1)))))))</f>
        <v>0</v>
      </c>
      <c r="V801" s="20"/>
    </row>
    <row r="802" spans="1:22" s="38" customFormat="1" ht="15" customHeight="1" x14ac:dyDescent="0.2">
      <c r="A802" s="160">
        <v>798</v>
      </c>
      <c r="B802" s="161" t="s">
        <v>895</v>
      </c>
      <c r="C802" s="161" t="s">
        <v>1101</v>
      </c>
      <c r="D802" s="161" t="s">
        <v>570</v>
      </c>
      <c r="E802" s="161" t="s">
        <v>1285</v>
      </c>
      <c r="F802" s="161" t="s">
        <v>231</v>
      </c>
      <c r="G802" s="161" t="s">
        <v>333</v>
      </c>
      <c r="H802" s="162">
        <v>33.17</v>
      </c>
      <c r="I802" s="163"/>
      <c r="J802" s="158" t="s">
        <v>52</v>
      </c>
      <c r="K802" s="159"/>
      <c r="L802" s="153">
        <v>191.11</v>
      </c>
      <c r="M802" s="154">
        <f t="shared" si="104"/>
        <v>17.98</v>
      </c>
      <c r="N802" s="155" t="str">
        <f t="shared" si="105"/>
        <v/>
      </c>
      <c r="O802" s="156">
        <f t="shared" si="106"/>
        <v>6339.1187000000009</v>
      </c>
      <c r="P802" s="156" t="e">
        <f t="shared" si="107"/>
        <v>#VALUE!</v>
      </c>
      <c r="Q802" s="156" t="e">
        <f t="shared" si="108"/>
        <v>#VALUE!</v>
      </c>
      <c r="R802" s="157" t="str">
        <f t="shared" si="110"/>
        <v>E</v>
      </c>
      <c r="S802" s="157">
        <f t="shared" si="109"/>
        <v>17.98</v>
      </c>
      <c r="T802" s="157">
        <f t="shared" si="103"/>
        <v>0</v>
      </c>
      <c r="U802" s="157">
        <f>IF(M802&lt;&gt;0,IF(M802=SVS,0,IF(M802=SVSg,0,IF(M802=Stundenverrechnungssatz!G5771,0,IF(M802=Stundenverrechnungssatz!I5771,0,IF(M802=Stundenverrechnungssatz!K5771,0,IF(M802=Stundenverrechnungssatz!M5771,0,1)))))))</f>
        <v>0</v>
      </c>
      <c r="V802" s="20"/>
    </row>
    <row r="803" spans="1:22" s="38" customFormat="1" ht="15" customHeight="1" x14ac:dyDescent="0.2">
      <c r="A803" s="160">
        <v>799</v>
      </c>
      <c r="B803" s="161" t="s">
        <v>895</v>
      </c>
      <c r="C803" s="161" t="s">
        <v>1101</v>
      </c>
      <c r="D803" s="161" t="s">
        <v>570</v>
      </c>
      <c r="E803" s="161" t="s">
        <v>1286</v>
      </c>
      <c r="F803" s="161" t="s">
        <v>502</v>
      </c>
      <c r="G803" s="161" t="s">
        <v>351</v>
      </c>
      <c r="H803" s="162">
        <v>90.7</v>
      </c>
      <c r="I803" s="163"/>
      <c r="J803" s="158" t="s">
        <v>32</v>
      </c>
      <c r="K803" s="159"/>
      <c r="L803" s="153">
        <v>96.05</v>
      </c>
      <c r="M803" s="154">
        <f t="shared" si="104"/>
        <v>17.98</v>
      </c>
      <c r="N803" s="155" t="str">
        <f t="shared" si="105"/>
        <v/>
      </c>
      <c r="O803" s="156">
        <f t="shared" si="106"/>
        <v>8711.7350000000006</v>
      </c>
      <c r="P803" s="156" t="e">
        <f t="shared" si="107"/>
        <v>#VALUE!</v>
      </c>
      <c r="Q803" s="156" t="e">
        <f t="shared" si="108"/>
        <v>#VALUE!</v>
      </c>
      <c r="R803" s="157" t="str">
        <f t="shared" si="110"/>
        <v>B</v>
      </c>
      <c r="S803" s="157">
        <f t="shared" si="109"/>
        <v>17.98</v>
      </c>
      <c r="T803" s="157">
        <f t="shared" si="103"/>
        <v>0</v>
      </c>
      <c r="U803" s="157">
        <f>IF(M803&lt;&gt;0,IF(M803=SVS,0,IF(M803=SVSg,0,IF(M803=Stundenverrechnungssatz!G5772,0,IF(M803=Stundenverrechnungssatz!I5772,0,IF(M803=Stundenverrechnungssatz!K5772,0,IF(M803=Stundenverrechnungssatz!M5772,0,1)))))))</f>
        <v>0</v>
      </c>
      <c r="V803" s="20"/>
    </row>
    <row r="804" spans="1:22" s="38" customFormat="1" ht="15" customHeight="1" x14ac:dyDescent="0.2">
      <c r="A804" s="160">
        <v>800</v>
      </c>
      <c r="B804" s="161" t="s">
        <v>895</v>
      </c>
      <c r="C804" s="161" t="s">
        <v>1101</v>
      </c>
      <c r="D804" s="161" t="s">
        <v>570</v>
      </c>
      <c r="E804" s="161" t="s">
        <v>1287</v>
      </c>
      <c r="F804" s="161" t="s">
        <v>314</v>
      </c>
      <c r="G804" s="161" t="s">
        <v>351</v>
      </c>
      <c r="H804" s="162">
        <v>51.58</v>
      </c>
      <c r="I804" s="163"/>
      <c r="J804" s="158" t="s">
        <v>63</v>
      </c>
      <c r="K804" s="159"/>
      <c r="L804" s="153">
        <v>38.08</v>
      </c>
      <c r="M804" s="154">
        <f t="shared" si="104"/>
        <v>17.98</v>
      </c>
      <c r="N804" s="155" t="str">
        <f t="shared" si="105"/>
        <v/>
      </c>
      <c r="O804" s="156">
        <f t="shared" si="106"/>
        <v>1964.1663999999998</v>
      </c>
      <c r="P804" s="156" t="e">
        <f t="shared" si="107"/>
        <v>#VALUE!</v>
      </c>
      <c r="Q804" s="156" t="e">
        <f t="shared" si="108"/>
        <v>#VALUE!</v>
      </c>
      <c r="R804" s="157" t="str">
        <f t="shared" si="110"/>
        <v>T</v>
      </c>
      <c r="S804" s="157">
        <f t="shared" si="109"/>
        <v>17.98</v>
      </c>
      <c r="T804" s="157">
        <f t="shared" si="103"/>
        <v>0</v>
      </c>
      <c r="U804" s="157">
        <f>IF(M804&lt;&gt;0,IF(M804=SVS,0,IF(M804=SVSg,0,IF(M804=Stundenverrechnungssatz!G5773,0,IF(M804=Stundenverrechnungssatz!I5773,0,IF(M804=Stundenverrechnungssatz!K5773,0,IF(M804=Stundenverrechnungssatz!M5773,0,1)))))))</f>
        <v>0</v>
      </c>
      <c r="V804" s="20"/>
    </row>
    <row r="805" spans="1:22" s="38" customFormat="1" ht="15" customHeight="1" x14ac:dyDescent="0.2">
      <c r="A805" s="160">
        <v>801</v>
      </c>
      <c r="B805" s="161" t="s">
        <v>895</v>
      </c>
      <c r="C805" s="161" t="s">
        <v>1101</v>
      </c>
      <c r="D805" s="161" t="s">
        <v>570</v>
      </c>
      <c r="E805" s="161" t="s">
        <v>1288</v>
      </c>
      <c r="F805" s="161" t="s">
        <v>502</v>
      </c>
      <c r="G805" s="161" t="s">
        <v>351</v>
      </c>
      <c r="H805" s="162">
        <v>88.81</v>
      </c>
      <c r="I805" s="163"/>
      <c r="J805" s="158" t="s">
        <v>32</v>
      </c>
      <c r="K805" s="159"/>
      <c r="L805" s="153">
        <v>96.05</v>
      </c>
      <c r="M805" s="154">
        <f t="shared" si="104"/>
        <v>17.98</v>
      </c>
      <c r="N805" s="155" t="str">
        <f t="shared" si="105"/>
        <v/>
      </c>
      <c r="O805" s="156">
        <f t="shared" si="106"/>
        <v>8530.2005000000008</v>
      </c>
      <c r="P805" s="156" t="e">
        <f t="shared" si="107"/>
        <v>#VALUE!</v>
      </c>
      <c r="Q805" s="156" t="e">
        <f t="shared" si="108"/>
        <v>#VALUE!</v>
      </c>
      <c r="R805" s="157" t="str">
        <f t="shared" si="110"/>
        <v>B</v>
      </c>
      <c r="S805" s="157">
        <f t="shared" si="109"/>
        <v>17.98</v>
      </c>
      <c r="T805" s="157">
        <f t="shared" si="103"/>
        <v>0</v>
      </c>
      <c r="U805" s="157">
        <f>IF(M805&lt;&gt;0,IF(M805=SVS,0,IF(M805=SVSg,0,IF(M805=Stundenverrechnungssatz!G5774,0,IF(M805=Stundenverrechnungssatz!I5774,0,IF(M805=Stundenverrechnungssatz!K5774,0,IF(M805=Stundenverrechnungssatz!M5774,0,1)))))))</f>
        <v>0</v>
      </c>
      <c r="V805" s="20"/>
    </row>
    <row r="806" spans="1:22" s="38" customFormat="1" ht="15" customHeight="1" x14ac:dyDescent="0.2">
      <c r="A806" s="160">
        <v>802</v>
      </c>
      <c r="B806" s="161" t="s">
        <v>895</v>
      </c>
      <c r="C806" s="161" t="s">
        <v>1101</v>
      </c>
      <c r="D806" s="161" t="s">
        <v>570</v>
      </c>
      <c r="E806" s="161" t="s">
        <v>1289</v>
      </c>
      <c r="F806" s="161" t="s">
        <v>314</v>
      </c>
      <c r="G806" s="161" t="s">
        <v>351</v>
      </c>
      <c r="H806" s="162">
        <v>26.04</v>
      </c>
      <c r="I806" s="163"/>
      <c r="J806" s="158" t="s">
        <v>63</v>
      </c>
      <c r="K806" s="159"/>
      <c r="L806" s="153">
        <v>38.08</v>
      </c>
      <c r="M806" s="154">
        <f t="shared" si="104"/>
        <v>17.98</v>
      </c>
      <c r="N806" s="155" t="str">
        <f t="shared" si="105"/>
        <v/>
      </c>
      <c r="O806" s="156">
        <f t="shared" si="106"/>
        <v>991.6031999999999</v>
      </c>
      <c r="P806" s="156" t="e">
        <f t="shared" si="107"/>
        <v>#VALUE!</v>
      </c>
      <c r="Q806" s="156" t="e">
        <f t="shared" si="108"/>
        <v>#VALUE!</v>
      </c>
      <c r="R806" s="157" t="str">
        <f t="shared" si="110"/>
        <v>T</v>
      </c>
      <c r="S806" s="157">
        <f t="shared" si="109"/>
        <v>17.98</v>
      </c>
      <c r="T806" s="157">
        <f t="shared" si="103"/>
        <v>0</v>
      </c>
      <c r="U806" s="157">
        <f>IF(M806&lt;&gt;0,IF(M806=SVS,0,IF(M806=SVSg,0,IF(M806=Stundenverrechnungssatz!G5775,0,IF(M806=Stundenverrechnungssatz!I5775,0,IF(M806=Stundenverrechnungssatz!K5775,0,IF(M806=Stundenverrechnungssatz!M5775,0,1)))))))</f>
        <v>0</v>
      </c>
      <c r="V806" s="20"/>
    </row>
    <row r="807" spans="1:22" s="38" customFormat="1" ht="15" customHeight="1" x14ac:dyDescent="0.2">
      <c r="A807" s="160">
        <v>803</v>
      </c>
      <c r="B807" s="161" t="s">
        <v>895</v>
      </c>
      <c r="C807" s="161" t="s">
        <v>1101</v>
      </c>
      <c r="D807" s="161" t="s">
        <v>570</v>
      </c>
      <c r="E807" s="161" t="s">
        <v>1290</v>
      </c>
      <c r="F807" s="161" t="s">
        <v>500</v>
      </c>
      <c r="G807" s="161" t="s">
        <v>351</v>
      </c>
      <c r="H807" s="162">
        <v>87.48</v>
      </c>
      <c r="I807" s="163"/>
      <c r="J807" s="158" t="s">
        <v>32</v>
      </c>
      <c r="K807" s="159"/>
      <c r="L807" s="153">
        <v>96.05</v>
      </c>
      <c r="M807" s="154">
        <f t="shared" si="104"/>
        <v>17.98</v>
      </c>
      <c r="N807" s="155" t="str">
        <f t="shared" si="105"/>
        <v/>
      </c>
      <c r="O807" s="156">
        <f t="shared" si="106"/>
        <v>8402.4539999999997</v>
      </c>
      <c r="P807" s="156" t="e">
        <f t="shared" si="107"/>
        <v>#VALUE!</v>
      </c>
      <c r="Q807" s="156" t="e">
        <f t="shared" si="108"/>
        <v>#VALUE!</v>
      </c>
      <c r="R807" s="157" t="str">
        <f t="shared" si="110"/>
        <v>B</v>
      </c>
      <c r="S807" s="157">
        <f t="shared" si="109"/>
        <v>17.98</v>
      </c>
      <c r="T807" s="157">
        <f t="shared" si="103"/>
        <v>0</v>
      </c>
      <c r="U807" s="157">
        <f>IF(M807&lt;&gt;0,IF(M807=SVS,0,IF(M807=SVSg,0,IF(M807=Stundenverrechnungssatz!G5776,0,IF(M807=Stundenverrechnungssatz!I5776,0,IF(M807=Stundenverrechnungssatz!K5776,0,IF(M807=Stundenverrechnungssatz!M5776,0,1)))))))</f>
        <v>0</v>
      </c>
      <c r="V807" s="20"/>
    </row>
    <row r="808" spans="1:22" s="38" customFormat="1" ht="15" customHeight="1" x14ac:dyDescent="0.2">
      <c r="A808" s="160">
        <v>804</v>
      </c>
      <c r="B808" s="161" t="s">
        <v>895</v>
      </c>
      <c r="C808" s="161" t="s">
        <v>1101</v>
      </c>
      <c r="D808" s="161" t="s">
        <v>570</v>
      </c>
      <c r="E808" s="161" t="s">
        <v>1291</v>
      </c>
      <c r="F808" s="161" t="s">
        <v>500</v>
      </c>
      <c r="G808" s="161" t="s">
        <v>351</v>
      </c>
      <c r="H808" s="162">
        <v>87.48</v>
      </c>
      <c r="I808" s="163"/>
      <c r="J808" s="158" t="s">
        <v>32</v>
      </c>
      <c r="K808" s="159"/>
      <c r="L808" s="153">
        <v>96.05</v>
      </c>
      <c r="M808" s="154">
        <f t="shared" si="104"/>
        <v>17.98</v>
      </c>
      <c r="N808" s="155" t="str">
        <f t="shared" si="105"/>
        <v/>
      </c>
      <c r="O808" s="156">
        <f t="shared" si="106"/>
        <v>8402.4539999999997</v>
      </c>
      <c r="P808" s="156" t="e">
        <f t="shared" si="107"/>
        <v>#VALUE!</v>
      </c>
      <c r="Q808" s="156" t="e">
        <f t="shared" si="108"/>
        <v>#VALUE!</v>
      </c>
      <c r="R808" s="157" t="str">
        <f t="shared" si="110"/>
        <v>B</v>
      </c>
      <c r="S808" s="157">
        <f t="shared" si="109"/>
        <v>17.98</v>
      </c>
      <c r="T808" s="157">
        <f t="shared" si="103"/>
        <v>0</v>
      </c>
      <c r="U808" s="157">
        <f>IF(M808&lt;&gt;0,IF(M808=SVS,0,IF(M808=SVSg,0,IF(M808=Stundenverrechnungssatz!G5777,0,IF(M808=Stundenverrechnungssatz!I5777,0,IF(M808=Stundenverrechnungssatz!K5777,0,IF(M808=Stundenverrechnungssatz!M5777,0,1)))))))</f>
        <v>0</v>
      </c>
      <c r="V808" s="20"/>
    </row>
    <row r="809" spans="1:22" s="38" customFormat="1" ht="15" customHeight="1" x14ac:dyDescent="0.2">
      <c r="A809" s="160">
        <v>805</v>
      </c>
      <c r="B809" s="161" t="s">
        <v>895</v>
      </c>
      <c r="C809" s="161" t="s">
        <v>1101</v>
      </c>
      <c r="D809" s="161" t="s">
        <v>570</v>
      </c>
      <c r="E809" s="161" t="s">
        <v>1292</v>
      </c>
      <c r="F809" s="161" t="s">
        <v>314</v>
      </c>
      <c r="G809" s="161" t="s">
        <v>351</v>
      </c>
      <c r="H809" s="162">
        <v>26.04</v>
      </c>
      <c r="I809" s="163"/>
      <c r="J809" s="158" t="s">
        <v>63</v>
      </c>
      <c r="K809" s="159"/>
      <c r="L809" s="153">
        <v>38.08</v>
      </c>
      <c r="M809" s="154">
        <f t="shared" si="104"/>
        <v>17.98</v>
      </c>
      <c r="N809" s="155" t="str">
        <f t="shared" si="105"/>
        <v/>
      </c>
      <c r="O809" s="156">
        <f t="shared" si="106"/>
        <v>991.6031999999999</v>
      </c>
      <c r="P809" s="156" t="e">
        <f t="shared" si="107"/>
        <v>#VALUE!</v>
      </c>
      <c r="Q809" s="156" t="e">
        <f t="shared" si="108"/>
        <v>#VALUE!</v>
      </c>
      <c r="R809" s="157" t="str">
        <f t="shared" si="110"/>
        <v>T</v>
      </c>
      <c r="S809" s="157">
        <f t="shared" si="109"/>
        <v>17.98</v>
      </c>
      <c r="T809" s="157">
        <f t="shared" si="103"/>
        <v>0</v>
      </c>
      <c r="U809" s="157">
        <f>IF(M809&lt;&gt;0,IF(M809=SVS,0,IF(M809=SVSg,0,IF(M809=Stundenverrechnungssatz!G5778,0,IF(M809=Stundenverrechnungssatz!I5778,0,IF(M809=Stundenverrechnungssatz!K5778,0,IF(M809=Stundenverrechnungssatz!M5778,0,1)))))))</f>
        <v>0</v>
      </c>
      <c r="V809" s="20"/>
    </row>
    <row r="810" spans="1:22" s="38" customFormat="1" ht="15" customHeight="1" x14ac:dyDescent="0.2">
      <c r="A810" s="160">
        <v>806</v>
      </c>
      <c r="B810" s="161" t="s">
        <v>895</v>
      </c>
      <c r="C810" s="161" t="s">
        <v>1101</v>
      </c>
      <c r="D810" s="161" t="s">
        <v>570</v>
      </c>
      <c r="E810" s="161" t="s">
        <v>1293</v>
      </c>
      <c r="F810" s="161" t="s">
        <v>526</v>
      </c>
      <c r="G810" s="161" t="s">
        <v>351</v>
      </c>
      <c r="H810" s="162">
        <v>88.9</v>
      </c>
      <c r="I810" s="163"/>
      <c r="J810" s="158" t="s">
        <v>32</v>
      </c>
      <c r="K810" s="159"/>
      <c r="L810" s="153">
        <v>96.05</v>
      </c>
      <c r="M810" s="154">
        <f t="shared" si="104"/>
        <v>17.98</v>
      </c>
      <c r="N810" s="155" t="str">
        <f t="shared" si="105"/>
        <v/>
      </c>
      <c r="O810" s="156">
        <f t="shared" si="106"/>
        <v>8538.8450000000012</v>
      </c>
      <c r="P810" s="156" t="e">
        <f t="shared" si="107"/>
        <v>#VALUE!</v>
      </c>
      <c r="Q810" s="156" t="e">
        <f t="shared" si="108"/>
        <v>#VALUE!</v>
      </c>
      <c r="R810" s="157" t="str">
        <f t="shared" si="110"/>
        <v>B</v>
      </c>
      <c r="S810" s="157">
        <f t="shared" si="109"/>
        <v>17.98</v>
      </c>
      <c r="T810" s="157">
        <f t="shared" si="103"/>
        <v>0</v>
      </c>
      <c r="U810" s="157">
        <f>IF(M810&lt;&gt;0,IF(M810=SVS,0,IF(M810=SVSg,0,IF(M810=Stundenverrechnungssatz!G5779,0,IF(M810=Stundenverrechnungssatz!I5779,0,IF(M810=Stundenverrechnungssatz!K5779,0,IF(M810=Stundenverrechnungssatz!M5779,0,1)))))))</f>
        <v>0</v>
      </c>
      <c r="V810" s="20"/>
    </row>
    <row r="811" spans="1:22" s="38" customFormat="1" ht="15" customHeight="1" x14ac:dyDescent="0.2">
      <c r="A811" s="160">
        <v>807</v>
      </c>
      <c r="B811" s="161" t="s">
        <v>895</v>
      </c>
      <c r="C811" s="161" t="s">
        <v>1101</v>
      </c>
      <c r="D811" s="161" t="s">
        <v>570</v>
      </c>
      <c r="E811" s="161" t="s">
        <v>1294</v>
      </c>
      <c r="F811" s="161" t="s">
        <v>314</v>
      </c>
      <c r="G811" s="161" t="s">
        <v>351</v>
      </c>
      <c r="H811" s="162">
        <v>71.209999999999994</v>
      </c>
      <c r="I811" s="163"/>
      <c r="J811" s="158" t="s">
        <v>63</v>
      </c>
      <c r="K811" s="159"/>
      <c r="L811" s="153">
        <v>38.08</v>
      </c>
      <c r="M811" s="154">
        <f t="shared" si="104"/>
        <v>17.98</v>
      </c>
      <c r="N811" s="155" t="str">
        <f t="shared" si="105"/>
        <v/>
      </c>
      <c r="O811" s="156">
        <f t="shared" si="106"/>
        <v>2711.6767999999997</v>
      </c>
      <c r="P811" s="156" t="e">
        <f t="shared" si="107"/>
        <v>#VALUE!</v>
      </c>
      <c r="Q811" s="156" t="e">
        <f t="shared" si="108"/>
        <v>#VALUE!</v>
      </c>
      <c r="R811" s="157" t="str">
        <f t="shared" si="110"/>
        <v>T</v>
      </c>
      <c r="S811" s="157">
        <f t="shared" si="109"/>
        <v>17.98</v>
      </c>
      <c r="T811" s="157">
        <f t="shared" si="103"/>
        <v>0</v>
      </c>
      <c r="U811" s="157">
        <f>IF(M811&lt;&gt;0,IF(M811=SVS,0,IF(M811=SVSg,0,IF(M811=Stundenverrechnungssatz!G5780,0,IF(M811=Stundenverrechnungssatz!I5780,0,IF(M811=Stundenverrechnungssatz!K5780,0,IF(M811=Stundenverrechnungssatz!M5780,0,1)))))))</f>
        <v>0</v>
      </c>
      <c r="V811" s="20"/>
    </row>
    <row r="812" spans="1:22" s="38" customFormat="1" ht="15" customHeight="1" x14ac:dyDescent="0.2">
      <c r="A812" s="160">
        <v>808</v>
      </c>
      <c r="B812" s="161" t="s">
        <v>895</v>
      </c>
      <c r="C812" s="161" t="s">
        <v>1101</v>
      </c>
      <c r="D812" s="161" t="s">
        <v>570</v>
      </c>
      <c r="E812" s="161" t="s">
        <v>1295</v>
      </c>
      <c r="F812" s="161" t="s">
        <v>526</v>
      </c>
      <c r="G812" s="161" t="s">
        <v>351</v>
      </c>
      <c r="H812" s="162">
        <v>90.28</v>
      </c>
      <c r="I812" s="163"/>
      <c r="J812" s="158" t="s">
        <v>32</v>
      </c>
      <c r="K812" s="159"/>
      <c r="L812" s="153">
        <v>96.05</v>
      </c>
      <c r="M812" s="154">
        <f t="shared" si="104"/>
        <v>17.98</v>
      </c>
      <c r="N812" s="155" t="str">
        <f t="shared" si="105"/>
        <v/>
      </c>
      <c r="O812" s="156">
        <f t="shared" si="106"/>
        <v>8671.3940000000002</v>
      </c>
      <c r="P812" s="156" t="e">
        <f t="shared" si="107"/>
        <v>#VALUE!</v>
      </c>
      <c r="Q812" s="156" t="e">
        <f t="shared" si="108"/>
        <v>#VALUE!</v>
      </c>
      <c r="R812" s="157" t="str">
        <f t="shared" si="110"/>
        <v>B</v>
      </c>
      <c r="S812" s="157">
        <f t="shared" si="109"/>
        <v>17.98</v>
      </c>
      <c r="T812" s="157">
        <f t="shared" si="103"/>
        <v>0</v>
      </c>
      <c r="U812" s="157">
        <f>IF(M812&lt;&gt;0,IF(M812=SVS,0,IF(M812=SVSg,0,IF(M812=Stundenverrechnungssatz!G5781,0,IF(M812=Stundenverrechnungssatz!I5781,0,IF(M812=Stundenverrechnungssatz!K5781,0,IF(M812=Stundenverrechnungssatz!M5781,0,1)))))))</f>
        <v>0</v>
      </c>
      <c r="V812" s="20"/>
    </row>
    <row r="813" spans="1:22" s="38" customFormat="1" ht="15" customHeight="1" x14ac:dyDescent="0.2">
      <c r="A813" s="160">
        <v>809</v>
      </c>
      <c r="B813" s="161" t="s">
        <v>895</v>
      </c>
      <c r="C813" s="161" t="s">
        <v>1101</v>
      </c>
      <c r="D813" s="161" t="s">
        <v>570</v>
      </c>
      <c r="E813" s="161" t="s">
        <v>1296</v>
      </c>
      <c r="F813" s="161" t="s">
        <v>584</v>
      </c>
      <c r="G813" s="161" t="s">
        <v>333</v>
      </c>
      <c r="H813" s="162">
        <v>4.53</v>
      </c>
      <c r="I813" s="163"/>
      <c r="J813" s="158" t="s">
        <v>34</v>
      </c>
      <c r="K813" s="159"/>
      <c r="L813" s="153">
        <v>191.11</v>
      </c>
      <c r="M813" s="154">
        <f t="shared" si="104"/>
        <v>17.98</v>
      </c>
      <c r="N813" s="155" t="str">
        <f t="shared" si="105"/>
        <v/>
      </c>
      <c r="O813" s="156">
        <f t="shared" si="106"/>
        <v>865.7283000000001</v>
      </c>
      <c r="P813" s="156" t="e">
        <f t="shared" si="107"/>
        <v>#VALUE!</v>
      </c>
      <c r="Q813" s="156" t="e">
        <f t="shared" si="108"/>
        <v>#VALUE!</v>
      </c>
      <c r="R813" s="157" t="str">
        <f t="shared" si="110"/>
        <v>C</v>
      </c>
      <c r="S813" s="157">
        <f t="shared" si="109"/>
        <v>17.98</v>
      </c>
      <c r="T813" s="157">
        <f t="shared" si="103"/>
        <v>0</v>
      </c>
      <c r="U813" s="157">
        <f>IF(M813&lt;&gt;0,IF(M813=SVS,0,IF(M813=SVSg,0,IF(M813=Stundenverrechnungssatz!G5782,0,IF(M813=Stundenverrechnungssatz!I5782,0,IF(M813=Stundenverrechnungssatz!K5782,0,IF(M813=Stundenverrechnungssatz!M5782,0,1)))))))</f>
        <v>0</v>
      </c>
      <c r="V813" s="20"/>
    </row>
    <row r="814" spans="1:22" s="38" customFormat="1" ht="15" customHeight="1" x14ac:dyDescent="0.2">
      <c r="A814" s="160">
        <v>810</v>
      </c>
      <c r="B814" s="161" t="s">
        <v>895</v>
      </c>
      <c r="C814" s="161" t="s">
        <v>1101</v>
      </c>
      <c r="D814" s="161" t="s">
        <v>570</v>
      </c>
      <c r="E814" s="161" t="s">
        <v>1297</v>
      </c>
      <c r="F814" s="161" t="s">
        <v>586</v>
      </c>
      <c r="G814" s="161" t="s">
        <v>333</v>
      </c>
      <c r="H814" s="162">
        <v>4.53</v>
      </c>
      <c r="I814" s="163"/>
      <c r="J814" s="158" t="s">
        <v>34</v>
      </c>
      <c r="K814" s="159"/>
      <c r="L814" s="153">
        <v>191.11</v>
      </c>
      <c r="M814" s="154">
        <f t="shared" si="104"/>
        <v>17.98</v>
      </c>
      <c r="N814" s="155" t="str">
        <f t="shared" si="105"/>
        <v/>
      </c>
      <c r="O814" s="156">
        <f t="shared" si="106"/>
        <v>865.7283000000001</v>
      </c>
      <c r="P814" s="156" t="e">
        <f t="shared" si="107"/>
        <v>#VALUE!</v>
      </c>
      <c r="Q814" s="156" t="e">
        <f t="shared" si="108"/>
        <v>#VALUE!</v>
      </c>
      <c r="R814" s="157" t="str">
        <f t="shared" si="110"/>
        <v>C</v>
      </c>
      <c r="S814" s="157">
        <f t="shared" si="109"/>
        <v>17.98</v>
      </c>
      <c r="T814" s="157">
        <f t="shared" si="103"/>
        <v>0</v>
      </c>
      <c r="U814" s="157">
        <f>IF(M814&lt;&gt;0,IF(M814=SVS,0,IF(M814=SVSg,0,IF(M814=Stundenverrechnungssatz!G5783,0,IF(M814=Stundenverrechnungssatz!I5783,0,IF(M814=Stundenverrechnungssatz!K5783,0,IF(M814=Stundenverrechnungssatz!M5783,0,1)))))))</f>
        <v>0</v>
      </c>
      <c r="V814" s="20"/>
    </row>
    <row r="815" spans="1:22" s="38" customFormat="1" ht="15" customHeight="1" x14ac:dyDescent="0.2">
      <c r="A815" s="160">
        <v>811</v>
      </c>
      <c r="B815" s="161" t="s">
        <v>895</v>
      </c>
      <c r="C815" s="161" t="s">
        <v>1101</v>
      </c>
      <c r="D815" s="161" t="s">
        <v>570</v>
      </c>
      <c r="E815" s="161" t="s">
        <v>1298</v>
      </c>
      <c r="F815" s="161" t="s">
        <v>427</v>
      </c>
      <c r="G815" s="161" t="s">
        <v>351</v>
      </c>
      <c r="H815" s="162">
        <v>10.82</v>
      </c>
      <c r="I815" s="163"/>
      <c r="J815" s="158" t="s">
        <v>64</v>
      </c>
      <c r="K815" s="159"/>
      <c r="L815" s="153">
        <v>9</v>
      </c>
      <c r="M815" s="154">
        <f t="shared" si="104"/>
        <v>17.98</v>
      </c>
      <c r="N815" s="155" t="str">
        <f t="shared" si="105"/>
        <v/>
      </c>
      <c r="O815" s="156">
        <f t="shared" si="106"/>
        <v>97.38</v>
      </c>
      <c r="P815" s="156" t="e">
        <f t="shared" si="107"/>
        <v>#VALUE!</v>
      </c>
      <c r="Q815" s="156" t="e">
        <f t="shared" si="108"/>
        <v>#VALUE!</v>
      </c>
      <c r="R815" s="157" t="str">
        <f t="shared" si="110"/>
        <v>T</v>
      </c>
      <c r="S815" s="157">
        <f t="shared" si="109"/>
        <v>17.98</v>
      </c>
      <c r="T815" s="157">
        <f t="shared" si="103"/>
        <v>0</v>
      </c>
      <c r="U815" s="157">
        <f>IF(M815&lt;&gt;0,IF(M815=SVS,0,IF(M815=SVSg,0,IF(M815=Stundenverrechnungssatz!G5784,0,IF(M815=Stundenverrechnungssatz!I5784,0,IF(M815=Stundenverrechnungssatz!K5784,0,IF(M815=Stundenverrechnungssatz!M5784,0,1)))))))</f>
        <v>0</v>
      </c>
      <c r="V815" s="20"/>
    </row>
    <row r="816" spans="1:22" s="38" customFormat="1" ht="15" customHeight="1" x14ac:dyDescent="0.2">
      <c r="A816" s="160">
        <v>812</v>
      </c>
      <c r="B816" s="161" t="s">
        <v>895</v>
      </c>
      <c r="C816" s="161" t="s">
        <v>1101</v>
      </c>
      <c r="D816" s="161" t="s">
        <v>570</v>
      </c>
      <c r="E816" s="161" t="s">
        <v>1299</v>
      </c>
      <c r="F816" s="161" t="s">
        <v>427</v>
      </c>
      <c r="G816" s="161" t="s">
        <v>351</v>
      </c>
      <c r="H816" s="162">
        <v>21.98</v>
      </c>
      <c r="I816" s="163"/>
      <c r="J816" s="158" t="s">
        <v>64</v>
      </c>
      <c r="K816" s="159"/>
      <c r="L816" s="153">
        <v>9</v>
      </c>
      <c r="M816" s="154">
        <f t="shared" si="104"/>
        <v>17.98</v>
      </c>
      <c r="N816" s="155" t="str">
        <f t="shared" si="105"/>
        <v/>
      </c>
      <c r="O816" s="156">
        <f t="shared" si="106"/>
        <v>197.82</v>
      </c>
      <c r="P816" s="156" t="e">
        <f t="shared" si="107"/>
        <v>#VALUE!</v>
      </c>
      <c r="Q816" s="156" t="e">
        <f t="shared" si="108"/>
        <v>#VALUE!</v>
      </c>
      <c r="R816" s="157" t="str">
        <f t="shared" si="110"/>
        <v>T</v>
      </c>
      <c r="S816" s="157">
        <f t="shared" si="109"/>
        <v>17.98</v>
      </c>
      <c r="T816" s="157">
        <f t="shared" si="103"/>
        <v>0</v>
      </c>
      <c r="U816" s="157">
        <f>IF(M816&lt;&gt;0,IF(M816=SVS,0,IF(M816=SVSg,0,IF(M816=Stundenverrechnungssatz!G5785,0,IF(M816=Stundenverrechnungssatz!I5785,0,IF(M816=Stundenverrechnungssatz!K5785,0,IF(M816=Stundenverrechnungssatz!M5785,0,1)))))))</f>
        <v>0</v>
      </c>
      <c r="V816" s="20"/>
    </row>
    <row r="817" spans="1:22" s="38" customFormat="1" ht="15" customHeight="1" x14ac:dyDescent="0.2">
      <c r="A817" s="160">
        <v>813</v>
      </c>
      <c r="B817" s="161" t="s">
        <v>895</v>
      </c>
      <c r="C817" s="161" t="s">
        <v>1101</v>
      </c>
      <c r="D817" s="161" t="s">
        <v>570</v>
      </c>
      <c r="E817" s="161" t="s">
        <v>1300</v>
      </c>
      <c r="F817" s="161" t="s">
        <v>212</v>
      </c>
      <c r="G817" s="161" t="s">
        <v>351</v>
      </c>
      <c r="H817" s="162">
        <v>57.89</v>
      </c>
      <c r="I817" s="163" t="s">
        <v>214</v>
      </c>
      <c r="J817" s="158" t="s">
        <v>36</v>
      </c>
      <c r="K817" s="159"/>
      <c r="L817" s="153">
        <v>191.11</v>
      </c>
      <c r="M817" s="154">
        <f t="shared" si="104"/>
        <v>17.98</v>
      </c>
      <c r="N817" s="155" t="str">
        <f t="shared" si="105"/>
        <v/>
      </c>
      <c r="O817" s="156">
        <f t="shared" si="106"/>
        <v>11063.357900000001</v>
      </c>
      <c r="P817" s="156" t="e">
        <f t="shared" si="107"/>
        <v>#VALUE!</v>
      </c>
      <c r="Q817" s="156" t="e">
        <f t="shared" si="108"/>
        <v>#VALUE!</v>
      </c>
      <c r="R817" s="157" t="str">
        <f t="shared" si="110"/>
        <v>F</v>
      </c>
      <c r="S817" s="157">
        <f t="shared" si="109"/>
        <v>17.98</v>
      </c>
      <c r="T817" s="157">
        <f t="shared" si="103"/>
        <v>57.89</v>
      </c>
      <c r="U817" s="157">
        <f>IF(M817&lt;&gt;0,IF(M817=SVS,0,IF(M817=SVSg,0,IF(M817=Stundenverrechnungssatz!G5786,0,IF(M817=Stundenverrechnungssatz!I5786,0,IF(M817=Stundenverrechnungssatz!K5786,0,IF(M817=Stundenverrechnungssatz!M5786,0,1)))))))</f>
        <v>0</v>
      </c>
      <c r="V817" s="20"/>
    </row>
    <row r="818" spans="1:22" s="38" customFormat="1" ht="15" customHeight="1" x14ac:dyDescent="0.2">
      <c r="A818" s="160">
        <v>814</v>
      </c>
      <c r="B818" s="161" t="s">
        <v>895</v>
      </c>
      <c r="C818" s="161" t="s">
        <v>1101</v>
      </c>
      <c r="D818" s="161" t="s">
        <v>570</v>
      </c>
      <c r="E818" s="161" t="s">
        <v>1301</v>
      </c>
      <c r="F818" s="161" t="s">
        <v>212</v>
      </c>
      <c r="G818" s="161" t="s">
        <v>351</v>
      </c>
      <c r="H818" s="162">
        <v>84.46</v>
      </c>
      <c r="I818" s="163" t="s">
        <v>214</v>
      </c>
      <c r="J818" s="158" t="s">
        <v>36</v>
      </c>
      <c r="K818" s="159"/>
      <c r="L818" s="153">
        <v>191.11</v>
      </c>
      <c r="M818" s="154">
        <f t="shared" si="104"/>
        <v>17.98</v>
      </c>
      <c r="N818" s="155" t="str">
        <f t="shared" si="105"/>
        <v/>
      </c>
      <c r="O818" s="156">
        <f t="shared" si="106"/>
        <v>16141.150600000001</v>
      </c>
      <c r="P818" s="156" t="e">
        <f t="shared" si="107"/>
        <v>#VALUE!</v>
      </c>
      <c r="Q818" s="156" t="e">
        <f t="shared" si="108"/>
        <v>#VALUE!</v>
      </c>
      <c r="R818" s="157" t="str">
        <f t="shared" si="110"/>
        <v>F</v>
      </c>
      <c r="S818" s="157">
        <f t="shared" si="109"/>
        <v>17.98</v>
      </c>
      <c r="T818" s="157">
        <f t="shared" si="103"/>
        <v>84.46</v>
      </c>
      <c r="U818" s="157">
        <f>IF(M818&lt;&gt;0,IF(M818=SVS,0,IF(M818=SVSg,0,IF(M818=Stundenverrechnungssatz!G5787,0,IF(M818=Stundenverrechnungssatz!I5787,0,IF(M818=Stundenverrechnungssatz!K5787,0,IF(M818=Stundenverrechnungssatz!M5787,0,1)))))))</f>
        <v>0</v>
      </c>
      <c r="V818" s="20"/>
    </row>
    <row r="819" spans="1:22" s="38" customFormat="1" ht="15" customHeight="1" x14ac:dyDescent="0.2">
      <c r="A819" s="160">
        <v>815</v>
      </c>
      <c r="B819" s="161" t="s">
        <v>895</v>
      </c>
      <c r="C819" s="161" t="s">
        <v>1101</v>
      </c>
      <c r="D819" s="161" t="s">
        <v>570</v>
      </c>
      <c r="E819" s="161" t="s">
        <v>1301</v>
      </c>
      <c r="F819" s="161" t="s">
        <v>1244</v>
      </c>
      <c r="G819" s="161" t="s">
        <v>1208</v>
      </c>
      <c r="H819" s="162">
        <v>50.79</v>
      </c>
      <c r="I819" s="163"/>
      <c r="J819" s="158" t="s">
        <v>37</v>
      </c>
      <c r="K819" s="159"/>
      <c r="L819" s="153">
        <v>191.11</v>
      </c>
      <c r="M819" s="154">
        <f t="shared" si="104"/>
        <v>17.98</v>
      </c>
      <c r="N819" s="155" t="str">
        <f t="shared" si="105"/>
        <v/>
      </c>
      <c r="O819" s="156">
        <f t="shared" si="106"/>
        <v>9706.4768999999997</v>
      </c>
      <c r="P819" s="156" t="e">
        <f t="shared" si="107"/>
        <v>#VALUE!</v>
      </c>
      <c r="Q819" s="156" t="e">
        <f t="shared" si="108"/>
        <v>#VALUE!</v>
      </c>
      <c r="R819" s="157" t="str">
        <f t="shared" si="110"/>
        <v>G</v>
      </c>
      <c r="S819" s="157">
        <f t="shared" si="109"/>
        <v>17.98</v>
      </c>
      <c r="T819" s="157">
        <f t="shared" si="103"/>
        <v>0</v>
      </c>
      <c r="U819" s="157">
        <f>IF(M819&lt;&gt;0,IF(M819=SVS,0,IF(M819=SVSg,0,IF(M819=Stundenverrechnungssatz!G5788,0,IF(M819=Stundenverrechnungssatz!I5788,0,IF(M819=Stundenverrechnungssatz!K5788,0,IF(M819=Stundenverrechnungssatz!M5788,0,1)))))))</f>
        <v>0</v>
      </c>
      <c r="V819" s="20"/>
    </row>
    <row r="820" spans="1:22" s="38" customFormat="1" ht="15" customHeight="1" x14ac:dyDescent="0.2">
      <c r="A820" s="160">
        <v>816</v>
      </c>
      <c r="B820" s="161" t="s">
        <v>895</v>
      </c>
      <c r="C820" s="161" t="s">
        <v>1101</v>
      </c>
      <c r="D820" s="161" t="s">
        <v>570</v>
      </c>
      <c r="E820" s="161" t="s">
        <v>1302</v>
      </c>
      <c r="F820" s="161" t="s">
        <v>231</v>
      </c>
      <c r="G820" s="161" t="s">
        <v>333</v>
      </c>
      <c r="H820" s="162">
        <v>25.28</v>
      </c>
      <c r="I820" s="163"/>
      <c r="J820" s="158" t="s">
        <v>52</v>
      </c>
      <c r="K820" s="159"/>
      <c r="L820" s="153">
        <v>191.11</v>
      </c>
      <c r="M820" s="154">
        <f t="shared" si="104"/>
        <v>17.98</v>
      </c>
      <c r="N820" s="155" t="str">
        <f t="shared" si="105"/>
        <v/>
      </c>
      <c r="O820" s="156">
        <f t="shared" si="106"/>
        <v>4831.2608000000009</v>
      </c>
      <c r="P820" s="156" t="e">
        <f t="shared" si="107"/>
        <v>#VALUE!</v>
      </c>
      <c r="Q820" s="156" t="e">
        <f t="shared" si="108"/>
        <v>#VALUE!</v>
      </c>
      <c r="R820" s="157" t="str">
        <f t="shared" si="110"/>
        <v>E</v>
      </c>
      <c r="S820" s="157">
        <f t="shared" si="109"/>
        <v>17.98</v>
      </c>
      <c r="T820" s="157">
        <f t="shared" si="103"/>
        <v>0</v>
      </c>
      <c r="U820" s="157">
        <f>IF(M820&lt;&gt;0,IF(M820=SVS,0,IF(M820=SVSg,0,IF(M820=Stundenverrechnungssatz!G5789,0,IF(M820=Stundenverrechnungssatz!I5789,0,IF(M820=Stundenverrechnungssatz!K5789,0,IF(M820=Stundenverrechnungssatz!M5789,0,1)))))))</f>
        <v>0</v>
      </c>
      <c r="V820" s="20"/>
    </row>
    <row r="821" spans="1:22" s="38" customFormat="1" ht="15" customHeight="1" x14ac:dyDescent="0.2">
      <c r="A821" s="160">
        <v>817</v>
      </c>
      <c r="B821" s="161" t="s">
        <v>895</v>
      </c>
      <c r="C821" s="161" t="s">
        <v>1101</v>
      </c>
      <c r="D821" s="161" t="s">
        <v>570</v>
      </c>
      <c r="E821" s="161" t="s">
        <v>1303</v>
      </c>
      <c r="F821" s="161" t="s">
        <v>229</v>
      </c>
      <c r="G821" s="161" t="s">
        <v>351</v>
      </c>
      <c r="H821" s="162">
        <v>65.14</v>
      </c>
      <c r="I821" s="163" t="s">
        <v>214</v>
      </c>
      <c r="J821" s="158" t="s">
        <v>32</v>
      </c>
      <c r="K821" s="159"/>
      <c r="L821" s="153">
        <v>96.05</v>
      </c>
      <c r="M821" s="154">
        <f t="shared" si="104"/>
        <v>17.98</v>
      </c>
      <c r="N821" s="155" t="str">
        <f t="shared" si="105"/>
        <v/>
      </c>
      <c r="O821" s="156">
        <f t="shared" si="106"/>
        <v>6256.6970000000001</v>
      </c>
      <c r="P821" s="156" t="e">
        <f t="shared" si="107"/>
        <v>#VALUE!</v>
      </c>
      <c r="Q821" s="156" t="e">
        <f t="shared" si="108"/>
        <v>#VALUE!</v>
      </c>
      <c r="R821" s="157" t="str">
        <f t="shared" si="110"/>
        <v>B</v>
      </c>
      <c r="S821" s="157">
        <f t="shared" si="109"/>
        <v>17.98</v>
      </c>
      <c r="T821" s="157">
        <f t="shared" si="103"/>
        <v>65.14</v>
      </c>
      <c r="U821" s="157">
        <f>IF(M821&lt;&gt;0,IF(M821=SVS,0,IF(M821=SVSg,0,IF(M821=Stundenverrechnungssatz!G5790,0,IF(M821=Stundenverrechnungssatz!I5790,0,IF(M821=Stundenverrechnungssatz!K5790,0,IF(M821=Stundenverrechnungssatz!M5790,0,1)))))))</f>
        <v>0</v>
      </c>
      <c r="V821" s="20"/>
    </row>
    <row r="822" spans="1:22" s="38" customFormat="1" ht="15" customHeight="1" x14ac:dyDescent="0.2">
      <c r="A822" s="160">
        <v>818</v>
      </c>
      <c r="B822" s="161" t="s">
        <v>895</v>
      </c>
      <c r="C822" s="161" t="s">
        <v>1101</v>
      </c>
      <c r="D822" s="161" t="s">
        <v>570</v>
      </c>
      <c r="E822" s="161" t="s">
        <v>1304</v>
      </c>
      <c r="F822" s="161" t="s">
        <v>229</v>
      </c>
      <c r="G822" s="161" t="s">
        <v>351</v>
      </c>
      <c r="H822" s="162">
        <v>65.010000000000005</v>
      </c>
      <c r="I822" s="163" t="s">
        <v>214</v>
      </c>
      <c r="J822" s="158" t="s">
        <v>32</v>
      </c>
      <c r="K822" s="159"/>
      <c r="L822" s="153">
        <v>96.05</v>
      </c>
      <c r="M822" s="154">
        <f t="shared" si="104"/>
        <v>17.98</v>
      </c>
      <c r="N822" s="155" t="str">
        <f t="shared" si="105"/>
        <v/>
      </c>
      <c r="O822" s="156">
        <f t="shared" si="106"/>
        <v>6244.2105000000001</v>
      </c>
      <c r="P822" s="156" t="e">
        <f t="shared" si="107"/>
        <v>#VALUE!</v>
      </c>
      <c r="Q822" s="156" t="e">
        <f t="shared" si="108"/>
        <v>#VALUE!</v>
      </c>
      <c r="R822" s="157" t="str">
        <f t="shared" si="110"/>
        <v>B</v>
      </c>
      <c r="S822" s="157">
        <f t="shared" si="109"/>
        <v>17.98</v>
      </c>
      <c r="T822" s="157">
        <f t="shared" si="103"/>
        <v>65.010000000000005</v>
      </c>
      <c r="U822" s="157">
        <f>IF(M822&lt;&gt;0,IF(M822=SVS,0,IF(M822=SVSg,0,IF(M822=Stundenverrechnungssatz!G5791,0,IF(M822=Stundenverrechnungssatz!I5791,0,IF(M822=Stundenverrechnungssatz!K5791,0,IF(M822=Stundenverrechnungssatz!M5791,0,1)))))))</f>
        <v>0</v>
      </c>
      <c r="V822" s="20"/>
    </row>
    <row r="823" spans="1:22" s="38" customFormat="1" ht="15" customHeight="1" x14ac:dyDescent="0.2">
      <c r="A823" s="160">
        <v>819</v>
      </c>
      <c r="B823" s="161" t="s">
        <v>895</v>
      </c>
      <c r="C823" s="161" t="s">
        <v>1101</v>
      </c>
      <c r="D823" s="161" t="s">
        <v>570</v>
      </c>
      <c r="E823" s="161" t="s">
        <v>1305</v>
      </c>
      <c r="F823" s="161" t="s">
        <v>587</v>
      </c>
      <c r="G823" s="161" t="s">
        <v>351</v>
      </c>
      <c r="H823" s="162">
        <v>20.12</v>
      </c>
      <c r="I823" s="163" t="s">
        <v>214</v>
      </c>
      <c r="J823" s="158" t="s">
        <v>31</v>
      </c>
      <c r="K823" s="159"/>
      <c r="L823" s="153">
        <v>96.05</v>
      </c>
      <c r="M823" s="154">
        <f t="shared" si="104"/>
        <v>17.98</v>
      </c>
      <c r="N823" s="155" t="str">
        <f t="shared" si="105"/>
        <v/>
      </c>
      <c r="O823" s="156">
        <f t="shared" si="106"/>
        <v>1932.5260000000001</v>
      </c>
      <c r="P823" s="156" t="e">
        <f t="shared" si="107"/>
        <v>#VALUE!</v>
      </c>
      <c r="Q823" s="156" t="e">
        <f t="shared" si="108"/>
        <v>#VALUE!</v>
      </c>
      <c r="R823" s="157" t="str">
        <f t="shared" si="110"/>
        <v>A</v>
      </c>
      <c r="S823" s="157">
        <f t="shared" si="109"/>
        <v>17.98</v>
      </c>
      <c r="T823" s="157">
        <f t="shared" si="103"/>
        <v>20.12</v>
      </c>
      <c r="U823" s="157">
        <f>IF(M823&lt;&gt;0,IF(M823=SVS,0,IF(M823=SVSg,0,IF(M823=Stundenverrechnungssatz!G5792,0,IF(M823=Stundenverrechnungssatz!I5792,0,IF(M823=Stundenverrechnungssatz!K5792,0,IF(M823=Stundenverrechnungssatz!M5792,0,1)))))))</f>
        <v>0</v>
      </c>
      <c r="V823" s="20"/>
    </row>
    <row r="824" spans="1:22" s="38" customFormat="1" ht="15" customHeight="1" x14ac:dyDescent="0.2">
      <c r="A824" s="160">
        <v>820</v>
      </c>
      <c r="B824" s="161" t="s">
        <v>895</v>
      </c>
      <c r="C824" s="161" t="s">
        <v>1101</v>
      </c>
      <c r="D824" s="161" t="s">
        <v>570</v>
      </c>
      <c r="E824" s="161" t="s">
        <v>1306</v>
      </c>
      <c r="F824" s="161" t="s">
        <v>229</v>
      </c>
      <c r="G824" s="161" t="s">
        <v>351</v>
      </c>
      <c r="H824" s="162">
        <v>65.02</v>
      </c>
      <c r="I824" s="163" t="s">
        <v>214</v>
      </c>
      <c r="J824" s="158" t="s">
        <v>32</v>
      </c>
      <c r="K824" s="159"/>
      <c r="L824" s="153">
        <v>96.05</v>
      </c>
      <c r="M824" s="154">
        <f t="shared" si="104"/>
        <v>17.98</v>
      </c>
      <c r="N824" s="155" t="str">
        <f t="shared" si="105"/>
        <v/>
      </c>
      <c r="O824" s="156">
        <f t="shared" si="106"/>
        <v>6245.1709999999994</v>
      </c>
      <c r="P824" s="156" t="e">
        <f t="shared" si="107"/>
        <v>#VALUE!</v>
      </c>
      <c r="Q824" s="156" t="e">
        <f t="shared" si="108"/>
        <v>#VALUE!</v>
      </c>
      <c r="R824" s="157" t="str">
        <f t="shared" si="110"/>
        <v>B</v>
      </c>
      <c r="S824" s="157">
        <f t="shared" si="109"/>
        <v>17.98</v>
      </c>
      <c r="T824" s="157">
        <f t="shared" si="103"/>
        <v>65.02</v>
      </c>
      <c r="U824" s="157">
        <f>IF(M824&lt;&gt;0,IF(M824=SVS,0,IF(M824=SVSg,0,IF(M824=Stundenverrechnungssatz!G5793,0,IF(M824=Stundenverrechnungssatz!I5793,0,IF(M824=Stundenverrechnungssatz!K5793,0,IF(M824=Stundenverrechnungssatz!M5793,0,1)))))))</f>
        <v>0</v>
      </c>
      <c r="V824" s="20"/>
    </row>
    <row r="825" spans="1:22" s="38" customFormat="1" ht="15" customHeight="1" x14ac:dyDescent="0.2">
      <c r="A825" s="160">
        <v>821</v>
      </c>
      <c r="B825" s="161" t="s">
        <v>895</v>
      </c>
      <c r="C825" s="161" t="s">
        <v>1101</v>
      </c>
      <c r="D825" s="161" t="s">
        <v>570</v>
      </c>
      <c r="E825" s="161" t="s">
        <v>1307</v>
      </c>
      <c r="F825" s="161" t="s">
        <v>229</v>
      </c>
      <c r="G825" s="161" t="s">
        <v>351</v>
      </c>
      <c r="H825" s="162">
        <v>65.19</v>
      </c>
      <c r="I825" s="163" t="s">
        <v>214</v>
      </c>
      <c r="J825" s="158" t="s">
        <v>32</v>
      </c>
      <c r="K825" s="159"/>
      <c r="L825" s="153">
        <v>96.05</v>
      </c>
      <c r="M825" s="154">
        <f t="shared" si="104"/>
        <v>17.98</v>
      </c>
      <c r="N825" s="155" t="str">
        <f t="shared" si="105"/>
        <v/>
      </c>
      <c r="O825" s="156">
        <f t="shared" si="106"/>
        <v>6261.4994999999999</v>
      </c>
      <c r="P825" s="156" t="e">
        <f t="shared" si="107"/>
        <v>#VALUE!</v>
      </c>
      <c r="Q825" s="156" t="e">
        <f t="shared" si="108"/>
        <v>#VALUE!</v>
      </c>
      <c r="R825" s="157" t="str">
        <f t="shared" si="110"/>
        <v>B</v>
      </c>
      <c r="S825" s="157">
        <f t="shared" si="109"/>
        <v>17.98</v>
      </c>
      <c r="T825" s="157">
        <f t="shared" si="103"/>
        <v>65.19</v>
      </c>
      <c r="U825" s="157">
        <f>IF(M825&lt;&gt;0,IF(M825=SVS,0,IF(M825=SVSg,0,IF(M825=Stundenverrechnungssatz!G5794,0,IF(M825=Stundenverrechnungssatz!I5794,0,IF(M825=Stundenverrechnungssatz!K5794,0,IF(M825=Stundenverrechnungssatz!M5794,0,1)))))))</f>
        <v>0</v>
      </c>
      <c r="V825" s="20"/>
    </row>
    <row r="826" spans="1:22" s="38" customFormat="1" ht="15" customHeight="1" x14ac:dyDescent="0.2">
      <c r="A826" s="160">
        <v>822</v>
      </c>
      <c r="B826" s="161" t="s">
        <v>895</v>
      </c>
      <c r="C826" s="161" t="s">
        <v>1101</v>
      </c>
      <c r="D826" s="161" t="s">
        <v>570</v>
      </c>
      <c r="E826" s="161" t="s">
        <v>1308</v>
      </c>
      <c r="F826" s="161" t="s">
        <v>587</v>
      </c>
      <c r="G826" s="161" t="s">
        <v>351</v>
      </c>
      <c r="H826" s="162">
        <v>20.12</v>
      </c>
      <c r="I826" s="163"/>
      <c r="J826" s="158" t="s">
        <v>31</v>
      </c>
      <c r="K826" s="159"/>
      <c r="L826" s="153">
        <v>96.05</v>
      </c>
      <c r="M826" s="154">
        <f t="shared" si="104"/>
        <v>17.98</v>
      </c>
      <c r="N826" s="155" t="str">
        <f t="shared" si="105"/>
        <v/>
      </c>
      <c r="O826" s="156">
        <f t="shared" si="106"/>
        <v>1932.5260000000001</v>
      </c>
      <c r="P826" s="156" t="e">
        <f t="shared" si="107"/>
        <v>#VALUE!</v>
      </c>
      <c r="Q826" s="156" t="e">
        <f t="shared" si="108"/>
        <v>#VALUE!</v>
      </c>
      <c r="R826" s="157" t="str">
        <f t="shared" si="110"/>
        <v>A</v>
      </c>
      <c r="S826" s="157">
        <f t="shared" si="109"/>
        <v>17.98</v>
      </c>
      <c r="T826" s="157">
        <f t="shared" si="103"/>
        <v>0</v>
      </c>
      <c r="U826" s="157">
        <f>IF(M826&lt;&gt;0,IF(M826=SVS,0,IF(M826=SVSg,0,IF(M826=Stundenverrechnungssatz!G5795,0,IF(M826=Stundenverrechnungssatz!I5795,0,IF(M826=Stundenverrechnungssatz!K5795,0,IF(M826=Stundenverrechnungssatz!M5795,0,1)))))))</f>
        <v>0</v>
      </c>
      <c r="V826" s="20"/>
    </row>
    <row r="827" spans="1:22" s="38" customFormat="1" ht="15" customHeight="1" x14ac:dyDescent="0.2">
      <c r="A827" s="160">
        <v>823</v>
      </c>
      <c r="B827" s="161" t="s">
        <v>895</v>
      </c>
      <c r="C827" s="161" t="s">
        <v>1101</v>
      </c>
      <c r="D827" s="161" t="s">
        <v>570</v>
      </c>
      <c r="E827" s="161" t="s">
        <v>1309</v>
      </c>
      <c r="F827" s="161" t="s">
        <v>229</v>
      </c>
      <c r="G827" s="161" t="s">
        <v>351</v>
      </c>
      <c r="H827" s="162">
        <v>65.98</v>
      </c>
      <c r="I827" s="163" t="s">
        <v>214</v>
      </c>
      <c r="J827" s="158" t="s">
        <v>32</v>
      </c>
      <c r="K827" s="159"/>
      <c r="L827" s="153">
        <v>96.05</v>
      </c>
      <c r="M827" s="154">
        <f t="shared" si="104"/>
        <v>17.98</v>
      </c>
      <c r="N827" s="155" t="str">
        <f t="shared" si="105"/>
        <v/>
      </c>
      <c r="O827" s="156">
        <f t="shared" si="106"/>
        <v>6337.3789999999999</v>
      </c>
      <c r="P827" s="156" t="e">
        <f t="shared" si="107"/>
        <v>#VALUE!</v>
      </c>
      <c r="Q827" s="156" t="e">
        <f t="shared" si="108"/>
        <v>#VALUE!</v>
      </c>
      <c r="R827" s="157" t="str">
        <f t="shared" si="110"/>
        <v>B</v>
      </c>
      <c r="S827" s="157">
        <f t="shared" si="109"/>
        <v>17.98</v>
      </c>
      <c r="T827" s="157">
        <f t="shared" si="103"/>
        <v>65.98</v>
      </c>
      <c r="U827" s="157">
        <f>IF(M827&lt;&gt;0,IF(M827=SVS,0,IF(M827=SVSg,0,IF(M827=Stundenverrechnungssatz!G5796,0,IF(M827=Stundenverrechnungssatz!I5796,0,IF(M827=Stundenverrechnungssatz!K5796,0,IF(M827=Stundenverrechnungssatz!M5796,0,1)))))))</f>
        <v>0</v>
      </c>
      <c r="V827" s="20"/>
    </row>
    <row r="828" spans="1:22" s="38" customFormat="1" ht="15" customHeight="1" x14ac:dyDescent="0.2">
      <c r="A828" s="160">
        <v>824</v>
      </c>
      <c r="B828" s="161" t="s">
        <v>895</v>
      </c>
      <c r="C828" s="161" t="s">
        <v>1101</v>
      </c>
      <c r="D828" s="161" t="s">
        <v>570</v>
      </c>
      <c r="E828" s="161" t="s">
        <v>1310</v>
      </c>
      <c r="F828" s="161" t="s">
        <v>1254</v>
      </c>
      <c r="G828" s="161" t="s">
        <v>351</v>
      </c>
      <c r="H828" s="162">
        <v>26.04</v>
      </c>
      <c r="I828" s="163" t="s">
        <v>214</v>
      </c>
      <c r="J828" s="158" t="s">
        <v>31</v>
      </c>
      <c r="K828" s="159"/>
      <c r="L828" s="153">
        <v>96.05</v>
      </c>
      <c r="M828" s="154">
        <f t="shared" si="104"/>
        <v>17.98</v>
      </c>
      <c r="N828" s="155" t="str">
        <f t="shared" si="105"/>
        <v/>
      </c>
      <c r="O828" s="156">
        <f t="shared" si="106"/>
        <v>2501.1419999999998</v>
      </c>
      <c r="P828" s="156" t="e">
        <f t="shared" si="107"/>
        <v>#VALUE!</v>
      </c>
      <c r="Q828" s="156" t="e">
        <f t="shared" si="108"/>
        <v>#VALUE!</v>
      </c>
      <c r="R828" s="157" t="str">
        <f t="shared" si="110"/>
        <v>A</v>
      </c>
      <c r="S828" s="157">
        <f t="shared" si="109"/>
        <v>17.98</v>
      </c>
      <c r="T828" s="157">
        <f t="shared" si="103"/>
        <v>26.04</v>
      </c>
      <c r="U828" s="157">
        <f>IF(M828&lt;&gt;0,IF(M828=SVS,0,IF(M828=SVSg,0,IF(M828=Stundenverrechnungssatz!G5797,0,IF(M828=Stundenverrechnungssatz!I5797,0,IF(M828=Stundenverrechnungssatz!K5797,0,IF(M828=Stundenverrechnungssatz!M5797,0,1)))))))</f>
        <v>0</v>
      </c>
      <c r="V828" s="20"/>
    </row>
    <row r="829" spans="1:22" s="38" customFormat="1" ht="15" customHeight="1" x14ac:dyDescent="0.2">
      <c r="A829" s="160">
        <v>825</v>
      </c>
      <c r="B829" s="161" t="s">
        <v>895</v>
      </c>
      <c r="C829" s="161" t="s">
        <v>1101</v>
      </c>
      <c r="D829" s="161" t="s">
        <v>570</v>
      </c>
      <c r="E829" s="161" t="s">
        <v>1311</v>
      </c>
      <c r="F829" s="161" t="s">
        <v>586</v>
      </c>
      <c r="G829" s="161" t="s">
        <v>333</v>
      </c>
      <c r="H829" s="162">
        <v>3.94</v>
      </c>
      <c r="I829" s="163"/>
      <c r="J829" s="158" t="s">
        <v>34</v>
      </c>
      <c r="K829" s="159"/>
      <c r="L829" s="153">
        <v>191.11</v>
      </c>
      <c r="M829" s="154">
        <f t="shared" si="104"/>
        <v>17.98</v>
      </c>
      <c r="N829" s="155" t="str">
        <f t="shared" si="105"/>
        <v/>
      </c>
      <c r="O829" s="156">
        <f t="shared" si="106"/>
        <v>752.97340000000008</v>
      </c>
      <c r="P829" s="156" t="e">
        <f t="shared" si="107"/>
        <v>#VALUE!</v>
      </c>
      <c r="Q829" s="156" t="e">
        <f t="shared" si="108"/>
        <v>#VALUE!</v>
      </c>
      <c r="R829" s="157" t="str">
        <f t="shared" si="110"/>
        <v>C</v>
      </c>
      <c r="S829" s="157">
        <f t="shared" si="109"/>
        <v>17.98</v>
      </c>
      <c r="T829" s="157">
        <f t="shared" si="103"/>
        <v>0</v>
      </c>
      <c r="U829" s="157">
        <f>IF(M829&lt;&gt;0,IF(M829=SVS,0,IF(M829=SVSg,0,IF(M829=Stundenverrechnungssatz!G5798,0,IF(M829=Stundenverrechnungssatz!I5798,0,IF(M829=Stundenverrechnungssatz!K5798,0,IF(M829=Stundenverrechnungssatz!M5798,0,1)))))))</f>
        <v>0</v>
      </c>
      <c r="V829" s="20"/>
    </row>
    <row r="830" spans="1:22" s="38" customFormat="1" ht="15" customHeight="1" x14ac:dyDescent="0.2">
      <c r="A830" s="160">
        <v>826</v>
      </c>
      <c r="B830" s="161" t="s">
        <v>895</v>
      </c>
      <c r="C830" s="161" t="s">
        <v>1101</v>
      </c>
      <c r="D830" s="161" t="s">
        <v>570</v>
      </c>
      <c r="E830" s="161" t="s">
        <v>1312</v>
      </c>
      <c r="F830" s="161" t="s">
        <v>584</v>
      </c>
      <c r="G830" s="161" t="s">
        <v>333</v>
      </c>
      <c r="H830" s="162">
        <v>3.94</v>
      </c>
      <c r="I830" s="163"/>
      <c r="J830" s="158" t="s">
        <v>34</v>
      </c>
      <c r="K830" s="159"/>
      <c r="L830" s="153">
        <v>191.11</v>
      </c>
      <c r="M830" s="154">
        <f t="shared" si="104"/>
        <v>17.98</v>
      </c>
      <c r="N830" s="155" t="str">
        <f t="shared" si="105"/>
        <v/>
      </c>
      <c r="O830" s="156">
        <f t="shared" si="106"/>
        <v>752.97340000000008</v>
      </c>
      <c r="P830" s="156" t="e">
        <f t="shared" si="107"/>
        <v>#VALUE!</v>
      </c>
      <c r="Q830" s="156" t="e">
        <f t="shared" si="108"/>
        <v>#VALUE!</v>
      </c>
      <c r="R830" s="157" t="str">
        <f t="shared" si="110"/>
        <v>C</v>
      </c>
      <c r="S830" s="157">
        <f t="shared" si="109"/>
        <v>17.98</v>
      </c>
      <c r="T830" s="157">
        <f t="shared" ref="T830:T893" si="111">IF(I830="x",H830,0)</f>
        <v>0</v>
      </c>
      <c r="U830" s="157">
        <f>IF(M830&lt;&gt;0,IF(M830=SVS,0,IF(M830=SVSg,0,IF(M830=Stundenverrechnungssatz!G5799,0,IF(M830=Stundenverrechnungssatz!I5799,0,IF(M830=Stundenverrechnungssatz!K5799,0,IF(M830=Stundenverrechnungssatz!M5799,0,1)))))))</f>
        <v>0</v>
      </c>
      <c r="V830" s="20"/>
    </row>
    <row r="831" spans="1:22" s="38" customFormat="1" ht="15" customHeight="1" x14ac:dyDescent="0.2">
      <c r="A831" s="160">
        <v>827</v>
      </c>
      <c r="B831" s="161" t="s">
        <v>895</v>
      </c>
      <c r="C831" s="161" t="s">
        <v>1101</v>
      </c>
      <c r="D831" s="161" t="s">
        <v>570</v>
      </c>
      <c r="E831" s="161" t="s">
        <v>1313</v>
      </c>
      <c r="F831" s="161" t="s">
        <v>264</v>
      </c>
      <c r="G831" s="161" t="s">
        <v>351</v>
      </c>
      <c r="H831" s="162">
        <v>5.36</v>
      </c>
      <c r="I831" s="163"/>
      <c r="J831" s="158" t="s">
        <v>64</v>
      </c>
      <c r="K831" s="159"/>
      <c r="L831" s="153">
        <v>9</v>
      </c>
      <c r="M831" s="154">
        <f t="shared" si="104"/>
        <v>17.98</v>
      </c>
      <c r="N831" s="155" t="str">
        <f t="shared" si="105"/>
        <v/>
      </c>
      <c r="O831" s="156">
        <f t="shared" si="106"/>
        <v>48.24</v>
      </c>
      <c r="P831" s="156" t="e">
        <f t="shared" si="107"/>
        <v>#VALUE!</v>
      </c>
      <c r="Q831" s="156" t="e">
        <f t="shared" si="108"/>
        <v>#VALUE!</v>
      </c>
      <c r="R831" s="157" t="str">
        <f t="shared" si="110"/>
        <v>T</v>
      </c>
      <c r="S831" s="157">
        <f t="shared" si="109"/>
        <v>17.98</v>
      </c>
      <c r="T831" s="157">
        <f t="shared" si="111"/>
        <v>0</v>
      </c>
      <c r="U831" s="157">
        <f>IF(M831&lt;&gt;0,IF(M831=SVS,0,IF(M831=SVSg,0,IF(M831=Stundenverrechnungssatz!G5800,0,IF(M831=Stundenverrechnungssatz!I5800,0,IF(M831=Stundenverrechnungssatz!K5800,0,IF(M831=Stundenverrechnungssatz!M5800,0,1)))))))</f>
        <v>0</v>
      </c>
      <c r="V831" s="20"/>
    </row>
    <row r="832" spans="1:22" s="38" customFormat="1" ht="15" customHeight="1" x14ac:dyDescent="0.2">
      <c r="A832" s="160">
        <v>828</v>
      </c>
      <c r="B832" s="161" t="s">
        <v>895</v>
      </c>
      <c r="C832" s="161" t="s">
        <v>1101</v>
      </c>
      <c r="D832" s="161" t="s">
        <v>570</v>
      </c>
      <c r="E832" s="161" t="s">
        <v>1314</v>
      </c>
      <c r="F832" s="161" t="s">
        <v>264</v>
      </c>
      <c r="G832" s="161" t="s">
        <v>333</v>
      </c>
      <c r="H832" s="162">
        <v>8.8699999999999992</v>
      </c>
      <c r="I832" s="163"/>
      <c r="J832" s="158" t="s">
        <v>64</v>
      </c>
      <c r="K832" s="159"/>
      <c r="L832" s="153">
        <v>9</v>
      </c>
      <c r="M832" s="154">
        <f t="shared" si="104"/>
        <v>17.98</v>
      </c>
      <c r="N832" s="155" t="str">
        <f t="shared" si="105"/>
        <v/>
      </c>
      <c r="O832" s="156">
        <f t="shared" si="106"/>
        <v>79.83</v>
      </c>
      <c r="P832" s="156" t="e">
        <f t="shared" si="107"/>
        <v>#VALUE!</v>
      </c>
      <c r="Q832" s="156" t="e">
        <f t="shared" si="108"/>
        <v>#VALUE!</v>
      </c>
      <c r="R832" s="157" t="str">
        <f t="shared" si="110"/>
        <v>T</v>
      </c>
      <c r="S832" s="157">
        <f t="shared" si="109"/>
        <v>17.98</v>
      </c>
      <c r="T832" s="157">
        <f t="shared" si="111"/>
        <v>0</v>
      </c>
      <c r="U832" s="157">
        <f>IF(M832&lt;&gt;0,IF(M832=SVS,0,IF(M832=SVSg,0,IF(M832=Stundenverrechnungssatz!G5801,0,IF(M832=Stundenverrechnungssatz!I5801,0,IF(M832=Stundenverrechnungssatz!K5801,0,IF(M832=Stundenverrechnungssatz!M5801,0,1)))))))</f>
        <v>0</v>
      </c>
      <c r="V832" s="20"/>
    </row>
    <row r="833" spans="1:22" s="38" customFormat="1" ht="15" customHeight="1" x14ac:dyDescent="0.2">
      <c r="A833" s="160">
        <v>829</v>
      </c>
      <c r="B833" s="161" t="s">
        <v>895</v>
      </c>
      <c r="C833" s="161" t="s">
        <v>1101</v>
      </c>
      <c r="D833" s="161" t="s">
        <v>570</v>
      </c>
      <c r="E833" s="161" t="s">
        <v>1315</v>
      </c>
      <c r="F833" s="161" t="s">
        <v>427</v>
      </c>
      <c r="G833" s="161" t="s">
        <v>333</v>
      </c>
      <c r="H833" s="162">
        <v>8.2200000000000006</v>
      </c>
      <c r="I833" s="163"/>
      <c r="J833" s="158" t="s">
        <v>64</v>
      </c>
      <c r="K833" s="159"/>
      <c r="L833" s="153">
        <v>9</v>
      </c>
      <c r="M833" s="154">
        <f t="shared" si="104"/>
        <v>17.98</v>
      </c>
      <c r="N833" s="155" t="str">
        <f t="shared" si="105"/>
        <v/>
      </c>
      <c r="O833" s="156">
        <f t="shared" si="106"/>
        <v>73.98</v>
      </c>
      <c r="P833" s="156" t="e">
        <f t="shared" si="107"/>
        <v>#VALUE!</v>
      </c>
      <c r="Q833" s="156" t="e">
        <f t="shared" si="108"/>
        <v>#VALUE!</v>
      </c>
      <c r="R833" s="157" t="str">
        <f t="shared" si="110"/>
        <v>T</v>
      </c>
      <c r="S833" s="157">
        <f t="shared" si="109"/>
        <v>17.98</v>
      </c>
      <c r="T833" s="157">
        <f t="shared" si="111"/>
        <v>0</v>
      </c>
      <c r="U833" s="157">
        <f>IF(M833&lt;&gt;0,IF(M833=SVS,0,IF(M833=SVSg,0,IF(M833=Stundenverrechnungssatz!G5802,0,IF(M833=Stundenverrechnungssatz!I5802,0,IF(M833=Stundenverrechnungssatz!K5802,0,IF(M833=Stundenverrechnungssatz!M5802,0,1)))))))</f>
        <v>0</v>
      </c>
      <c r="V833" s="20"/>
    </row>
    <row r="834" spans="1:22" s="38" customFormat="1" ht="15" customHeight="1" x14ac:dyDescent="0.2">
      <c r="A834" s="160">
        <v>830</v>
      </c>
      <c r="B834" s="161" t="s">
        <v>895</v>
      </c>
      <c r="C834" s="161" t="s">
        <v>1101</v>
      </c>
      <c r="D834" s="161" t="s">
        <v>570</v>
      </c>
      <c r="E834" s="161" t="s">
        <v>1316</v>
      </c>
      <c r="F834" s="161" t="s">
        <v>212</v>
      </c>
      <c r="G834" s="161" t="s">
        <v>351</v>
      </c>
      <c r="H834" s="162">
        <v>57.73</v>
      </c>
      <c r="I834" s="163" t="s">
        <v>214</v>
      </c>
      <c r="J834" s="158" t="s">
        <v>36</v>
      </c>
      <c r="K834" s="159"/>
      <c r="L834" s="153">
        <v>191.11</v>
      </c>
      <c r="M834" s="154">
        <f t="shared" si="104"/>
        <v>17.98</v>
      </c>
      <c r="N834" s="155" t="str">
        <f t="shared" si="105"/>
        <v/>
      </c>
      <c r="O834" s="156">
        <f t="shared" si="106"/>
        <v>11032.7803</v>
      </c>
      <c r="P834" s="156" t="e">
        <f t="shared" si="107"/>
        <v>#VALUE!</v>
      </c>
      <c r="Q834" s="156" t="e">
        <f t="shared" si="108"/>
        <v>#VALUE!</v>
      </c>
      <c r="R834" s="157" t="str">
        <f t="shared" si="110"/>
        <v>F</v>
      </c>
      <c r="S834" s="157">
        <f t="shared" si="109"/>
        <v>17.98</v>
      </c>
      <c r="T834" s="157">
        <f t="shared" si="111"/>
        <v>57.73</v>
      </c>
      <c r="U834" s="157">
        <f>IF(M834&lt;&gt;0,IF(M834=SVS,0,IF(M834=SVSg,0,IF(M834=Stundenverrechnungssatz!G5803,0,IF(M834=Stundenverrechnungssatz!I5803,0,IF(M834=Stundenverrechnungssatz!K5803,0,IF(M834=Stundenverrechnungssatz!M5803,0,1)))))))</f>
        <v>0</v>
      </c>
      <c r="V834" s="20"/>
    </row>
    <row r="835" spans="1:22" s="38" customFormat="1" ht="15" customHeight="1" x14ac:dyDescent="0.2">
      <c r="A835" s="160">
        <v>831</v>
      </c>
      <c r="B835" s="161" t="s">
        <v>895</v>
      </c>
      <c r="C835" s="161" t="s">
        <v>1101</v>
      </c>
      <c r="D835" s="161" t="s">
        <v>570</v>
      </c>
      <c r="E835" s="161" t="s">
        <v>1317</v>
      </c>
      <c r="F835" s="161" t="s">
        <v>212</v>
      </c>
      <c r="G835" s="161" t="s">
        <v>351</v>
      </c>
      <c r="H835" s="162">
        <v>84.46</v>
      </c>
      <c r="I835" s="163" t="s">
        <v>214</v>
      </c>
      <c r="J835" s="158" t="s">
        <v>36</v>
      </c>
      <c r="K835" s="159"/>
      <c r="L835" s="153">
        <v>191.11</v>
      </c>
      <c r="M835" s="154">
        <f t="shared" si="104"/>
        <v>17.98</v>
      </c>
      <c r="N835" s="155" t="str">
        <f t="shared" si="105"/>
        <v/>
      </c>
      <c r="O835" s="156">
        <f t="shared" si="106"/>
        <v>16141.150600000001</v>
      </c>
      <c r="P835" s="156" t="e">
        <f t="shared" si="107"/>
        <v>#VALUE!</v>
      </c>
      <c r="Q835" s="156" t="e">
        <f t="shared" si="108"/>
        <v>#VALUE!</v>
      </c>
      <c r="R835" s="157" t="str">
        <f t="shared" si="110"/>
        <v>F</v>
      </c>
      <c r="S835" s="157">
        <f t="shared" si="109"/>
        <v>17.98</v>
      </c>
      <c r="T835" s="157">
        <f t="shared" si="111"/>
        <v>84.46</v>
      </c>
      <c r="U835" s="157">
        <f>IF(M835&lt;&gt;0,IF(M835=SVS,0,IF(M835=SVSg,0,IF(M835=Stundenverrechnungssatz!G5804,0,IF(M835=Stundenverrechnungssatz!I5804,0,IF(M835=Stundenverrechnungssatz!K5804,0,IF(M835=Stundenverrechnungssatz!M5804,0,1)))))))</f>
        <v>0</v>
      </c>
      <c r="V835" s="20"/>
    </row>
    <row r="836" spans="1:22" s="38" customFormat="1" ht="15" customHeight="1" x14ac:dyDescent="0.2">
      <c r="A836" s="160">
        <v>832</v>
      </c>
      <c r="B836" s="161" t="s">
        <v>895</v>
      </c>
      <c r="C836" s="161" t="s">
        <v>1101</v>
      </c>
      <c r="D836" s="161" t="s">
        <v>570</v>
      </c>
      <c r="E836" s="161" t="s">
        <v>1317</v>
      </c>
      <c r="F836" s="161" t="s">
        <v>1244</v>
      </c>
      <c r="G836" s="161" t="s">
        <v>1208</v>
      </c>
      <c r="H836" s="162">
        <v>50.79</v>
      </c>
      <c r="I836" s="163" t="s">
        <v>214</v>
      </c>
      <c r="J836" s="158" t="s">
        <v>37</v>
      </c>
      <c r="K836" s="159"/>
      <c r="L836" s="153">
        <v>191.11</v>
      </c>
      <c r="M836" s="154">
        <f t="shared" si="104"/>
        <v>17.98</v>
      </c>
      <c r="N836" s="155" t="str">
        <f t="shared" si="105"/>
        <v/>
      </c>
      <c r="O836" s="156">
        <f t="shared" si="106"/>
        <v>9706.4768999999997</v>
      </c>
      <c r="P836" s="156" t="e">
        <f t="shared" si="107"/>
        <v>#VALUE!</v>
      </c>
      <c r="Q836" s="156" t="e">
        <f t="shared" si="108"/>
        <v>#VALUE!</v>
      </c>
      <c r="R836" s="157" t="str">
        <f t="shared" si="110"/>
        <v>G</v>
      </c>
      <c r="S836" s="157">
        <f t="shared" si="109"/>
        <v>17.98</v>
      </c>
      <c r="T836" s="157">
        <f t="shared" si="111"/>
        <v>50.79</v>
      </c>
      <c r="U836" s="157">
        <f>IF(M836&lt;&gt;0,IF(M836=SVS,0,IF(M836=SVSg,0,IF(M836=Stundenverrechnungssatz!G5805,0,IF(M836=Stundenverrechnungssatz!I5805,0,IF(M836=Stundenverrechnungssatz!K5805,0,IF(M836=Stundenverrechnungssatz!M5805,0,1)))))))</f>
        <v>0</v>
      </c>
      <c r="V836" s="20"/>
    </row>
    <row r="837" spans="1:22" s="38" customFormat="1" ht="15" customHeight="1" x14ac:dyDescent="0.2">
      <c r="A837" s="160">
        <v>833</v>
      </c>
      <c r="B837" s="161" t="s">
        <v>895</v>
      </c>
      <c r="C837" s="161" t="s">
        <v>1101</v>
      </c>
      <c r="D837" s="161" t="s">
        <v>570</v>
      </c>
      <c r="E837" s="161" t="s">
        <v>1318</v>
      </c>
      <c r="F837" s="161" t="s">
        <v>231</v>
      </c>
      <c r="G837" s="161" t="s">
        <v>333</v>
      </c>
      <c r="H837" s="162">
        <v>25.28</v>
      </c>
      <c r="I837" s="163"/>
      <c r="J837" s="158" t="s">
        <v>52</v>
      </c>
      <c r="K837" s="159"/>
      <c r="L837" s="153">
        <v>191.11</v>
      </c>
      <c r="M837" s="154">
        <f t="shared" si="104"/>
        <v>17.98</v>
      </c>
      <c r="N837" s="155" t="str">
        <f t="shared" si="105"/>
        <v/>
      </c>
      <c r="O837" s="156">
        <f t="shared" si="106"/>
        <v>4831.2608000000009</v>
      </c>
      <c r="P837" s="156" t="e">
        <f t="shared" si="107"/>
        <v>#VALUE!</v>
      </c>
      <c r="Q837" s="156" t="e">
        <f t="shared" si="108"/>
        <v>#VALUE!</v>
      </c>
      <c r="R837" s="157" t="str">
        <f t="shared" si="110"/>
        <v>E</v>
      </c>
      <c r="S837" s="157">
        <f t="shared" si="109"/>
        <v>17.98</v>
      </c>
      <c r="T837" s="157">
        <f t="shared" si="111"/>
        <v>0</v>
      </c>
      <c r="U837" s="157">
        <f>IF(M837&lt;&gt;0,IF(M837=SVS,0,IF(M837=SVSg,0,IF(M837=Stundenverrechnungssatz!G5806,0,IF(M837=Stundenverrechnungssatz!I5806,0,IF(M837=Stundenverrechnungssatz!K5806,0,IF(M837=Stundenverrechnungssatz!M5806,0,1)))))))</f>
        <v>0</v>
      </c>
      <c r="V837" s="20"/>
    </row>
    <row r="838" spans="1:22" s="38" customFormat="1" ht="15" customHeight="1" x14ac:dyDescent="0.2">
      <c r="A838" s="160">
        <v>834</v>
      </c>
      <c r="B838" s="161" t="s">
        <v>895</v>
      </c>
      <c r="C838" s="161" t="s">
        <v>1101</v>
      </c>
      <c r="D838" s="161" t="s">
        <v>570</v>
      </c>
      <c r="E838" s="161" t="s">
        <v>1319</v>
      </c>
      <c r="F838" s="161" t="s">
        <v>1254</v>
      </c>
      <c r="G838" s="161" t="s">
        <v>351</v>
      </c>
      <c r="H838" s="162">
        <v>25.27</v>
      </c>
      <c r="I838" s="163" t="s">
        <v>214</v>
      </c>
      <c r="J838" s="158" t="s">
        <v>31</v>
      </c>
      <c r="K838" s="159"/>
      <c r="L838" s="153">
        <v>96.05</v>
      </c>
      <c r="M838" s="154">
        <f t="shared" ref="M838:M901" si="112">SVS</f>
        <v>17.98</v>
      </c>
      <c r="N838" s="155" t="str">
        <f t="shared" ref="N838:N901" si="113">IF(VLOOKUP(J838,Vorgaben,4,FALSE)=0,"",VLOOKUP(J838,Vorgaben,4,FALSE))</f>
        <v/>
      </c>
      <c r="O838" s="156">
        <f t="shared" ref="O838:O901" si="114">H838*L838</f>
        <v>2427.1835000000001</v>
      </c>
      <c r="P838" s="156" t="e">
        <f t="shared" ref="P838:P901" si="115">O838/N838</f>
        <v>#VALUE!</v>
      </c>
      <c r="Q838" s="156" t="e">
        <f t="shared" ref="Q838:Q901" si="116">P838*M838</f>
        <v>#VALUE!</v>
      </c>
      <c r="R838" s="157" t="str">
        <f t="shared" si="110"/>
        <v>A</v>
      </c>
      <c r="S838" s="157">
        <f t="shared" ref="S838:S901" si="117">IF(M838=SVS,M838,"")</f>
        <v>17.98</v>
      </c>
      <c r="T838" s="157">
        <f t="shared" si="111"/>
        <v>25.27</v>
      </c>
      <c r="U838" s="157">
        <f>IF(M838&lt;&gt;0,IF(M838=SVS,0,IF(M838=SVSg,0,IF(M838=Stundenverrechnungssatz!G5807,0,IF(M838=Stundenverrechnungssatz!I5807,0,IF(M838=Stundenverrechnungssatz!K5807,0,IF(M838=Stundenverrechnungssatz!M5807,0,1)))))))</f>
        <v>0</v>
      </c>
      <c r="V838" s="20"/>
    </row>
    <row r="839" spans="1:22" s="38" customFormat="1" ht="15" customHeight="1" x14ac:dyDescent="0.2">
      <c r="A839" s="160">
        <v>835</v>
      </c>
      <c r="B839" s="161" t="s">
        <v>895</v>
      </c>
      <c r="C839" s="161" t="s">
        <v>1101</v>
      </c>
      <c r="D839" s="161" t="s">
        <v>570</v>
      </c>
      <c r="E839" s="161" t="s">
        <v>1320</v>
      </c>
      <c r="F839" s="161" t="s">
        <v>229</v>
      </c>
      <c r="G839" s="161" t="s">
        <v>351</v>
      </c>
      <c r="H839" s="162">
        <v>65.98</v>
      </c>
      <c r="I839" s="163" t="s">
        <v>214</v>
      </c>
      <c r="J839" s="158" t="s">
        <v>32</v>
      </c>
      <c r="K839" s="159"/>
      <c r="L839" s="153">
        <v>96.05</v>
      </c>
      <c r="M839" s="154">
        <f t="shared" si="112"/>
        <v>17.98</v>
      </c>
      <c r="N839" s="155" t="str">
        <f t="shared" si="113"/>
        <v/>
      </c>
      <c r="O839" s="156">
        <f t="shared" si="114"/>
        <v>6337.3789999999999</v>
      </c>
      <c r="P839" s="156" t="e">
        <f t="shared" si="115"/>
        <v>#VALUE!</v>
      </c>
      <c r="Q839" s="156" t="e">
        <f t="shared" si="116"/>
        <v>#VALUE!</v>
      </c>
      <c r="R839" s="157" t="str">
        <f t="shared" si="110"/>
        <v>B</v>
      </c>
      <c r="S839" s="157">
        <f t="shared" si="117"/>
        <v>17.98</v>
      </c>
      <c r="T839" s="157">
        <f t="shared" si="111"/>
        <v>65.98</v>
      </c>
      <c r="U839" s="157">
        <f>IF(M839&lt;&gt;0,IF(M839=SVS,0,IF(M839=SVSg,0,IF(M839=Stundenverrechnungssatz!G5808,0,IF(M839=Stundenverrechnungssatz!I5808,0,IF(M839=Stundenverrechnungssatz!K5808,0,IF(M839=Stundenverrechnungssatz!M5808,0,1)))))))</f>
        <v>0</v>
      </c>
      <c r="V839" s="20"/>
    </row>
    <row r="840" spans="1:22" s="38" customFormat="1" ht="15" customHeight="1" x14ac:dyDescent="0.2">
      <c r="A840" s="160">
        <v>836</v>
      </c>
      <c r="B840" s="161" t="s">
        <v>895</v>
      </c>
      <c r="C840" s="161" t="s">
        <v>1101</v>
      </c>
      <c r="D840" s="161" t="s">
        <v>570</v>
      </c>
      <c r="E840" s="161" t="s">
        <v>1321</v>
      </c>
      <c r="F840" s="161" t="s">
        <v>587</v>
      </c>
      <c r="G840" s="161" t="s">
        <v>351</v>
      </c>
      <c r="H840" s="162">
        <v>20.12</v>
      </c>
      <c r="I840" s="163" t="s">
        <v>214</v>
      </c>
      <c r="J840" s="158" t="s">
        <v>31</v>
      </c>
      <c r="K840" s="159"/>
      <c r="L840" s="153">
        <v>96.05</v>
      </c>
      <c r="M840" s="154">
        <f t="shared" si="112"/>
        <v>17.98</v>
      </c>
      <c r="N840" s="155" t="str">
        <f t="shared" si="113"/>
        <v/>
      </c>
      <c r="O840" s="156">
        <f t="shared" si="114"/>
        <v>1932.5260000000001</v>
      </c>
      <c r="P840" s="156" t="e">
        <f t="shared" si="115"/>
        <v>#VALUE!</v>
      </c>
      <c r="Q840" s="156" t="e">
        <f t="shared" si="116"/>
        <v>#VALUE!</v>
      </c>
      <c r="R840" s="157" t="str">
        <f t="shared" si="110"/>
        <v>A</v>
      </c>
      <c r="S840" s="157">
        <f t="shared" si="117"/>
        <v>17.98</v>
      </c>
      <c r="T840" s="157">
        <f t="shared" si="111"/>
        <v>20.12</v>
      </c>
      <c r="U840" s="157">
        <f>IF(M840&lt;&gt;0,IF(M840=SVS,0,IF(M840=SVSg,0,IF(M840=Stundenverrechnungssatz!G5809,0,IF(M840=Stundenverrechnungssatz!I5809,0,IF(M840=Stundenverrechnungssatz!K5809,0,IF(M840=Stundenverrechnungssatz!M5809,0,1)))))))</f>
        <v>0</v>
      </c>
      <c r="V840" s="20"/>
    </row>
    <row r="841" spans="1:22" s="38" customFormat="1" ht="15" customHeight="1" x14ac:dyDescent="0.2">
      <c r="A841" s="160">
        <v>837</v>
      </c>
      <c r="B841" s="161" t="s">
        <v>895</v>
      </c>
      <c r="C841" s="161" t="s">
        <v>1101</v>
      </c>
      <c r="D841" s="161" t="s">
        <v>570</v>
      </c>
      <c r="E841" s="161" t="s">
        <v>1322</v>
      </c>
      <c r="F841" s="161" t="s">
        <v>229</v>
      </c>
      <c r="G841" s="161" t="s">
        <v>351</v>
      </c>
      <c r="H841" s="162">
        <v>65.19</v>
      </c>
      <c r="I841" s="163" t="s">
        <v>214</v>
      </c>
      <c r="J841" s="158" t="s">
        <v>32</v>
      </c>
      <c r="K841" s="159"/>
      <c r="L841" s="153">
        <v>96.05</v>
      </c>
      <c r="M841" s="154">
        <f t="shared" si="112"/>
        <v>17.98</v>
      </c>
      <c r="N841" s="155" t="str">
        <f t="shared" si="113"/>
        <v/>
      </c>
      <c r="O841" s="156">
        <f t="shared" si="114"/>
        <v>6261.4994999999999</v>
      </c>
      <c r="P841" s="156" t="e">
        <f t="shared" si="115"/>
        <v>#VALUE!</v>
      </c>
      <c r="Q841" s="156" t="e">
        <f t="shared" si="116"/>
        <v>#VALUE!</v>
      </c>
      <c r="R841" s="157" t="str">
        <f t="shared" si="110"/>
        <v>B</v>
      </c>
      <c r="S841" s="157">
        <f t="shared" si="117"/>
        <v>17.98</v>
      </c>
      <c r="T841" s="157">
        <f t="shared" si="111"/>
        <v>65.19</v>
      </c>
      <c r="U841" s="157">
        <f>IF(M841&lt;&gt;0,IF(M841=SVS,0,IF(M841=SVSg,0,IF(M841=Stundenverrechnungssatz!G5810,0,IF(M841=Stundenverrechnungssatz!I5810,0,IF(M841=Stundenverrechnungssatz!K5810,0,IF(M841=Stundenverrechnungssatz!M5810,0,1)))))))</f>
        <v>0</v>
      </c>
      <c r="V841" s="20"/>
    </row>
    <row r="842" spans="1:22" s="38" customFormat="1" ht="15" customHeight="1" x14ac:dyDescent="0.2">
      <c r="A842" s="160">
        <v>838</v>
      </c>
      <c r="B842" s="161" t="s">
        <v>895</v>
      </c>
      <c r="C842" s="161" t="s">
        <v>1101</v>
      </c>
      <c r="D842" s="161" t="s">
        <v>570</v>
      </c>
      <c r="E842" s="161" t="s">
        <v>1323</v>
      </c>
      <c r="F842" s="161" t="s">
        <v>229</v>
      </c>
      <c r="G842" s="161" t="s">
        <v>351</v>
      </c>
      <c r="H842" s="162">
        <v>65.02</v>
      </c>
      <c r="I842" s="163" t="s">
        <v>214</v>
      </c>
      <c r="J842" s="158" t="s">
        <v>32</v>
      </c>
      <c r="K842" s="159"/>
      <c r="L842" s="153">
        <v>96.05</v>
      </c>
      <c r="M842" s="154">
        <f t="shared" si="112"/>
        <v>17.98</v>
      </c>
      <c r="N842" s="155" t="str">
        <f t="shared" si="113"/>
        <v/>
      </c>
      <c r="O842" s="156">
        <f t="shared" si="114"/>
        <v>6245.1709999999994</v>
      </c>
      <c r="P842" s="156" t="e">
        <f t="shared" si="115"/>
        <v>#VALUE!</v>
      </c>
      <c r="Q842" s="156" t="e">
        <f t="shared" si="116"/>
        <v>#VALUE!</v>
      </c>
      <c r="R842" s="157" t="str">
        <f t="shared" si="110"/>
        <v>B</v>
      </c>
      <c r="S842" s="157">
        <f t="shared" si="117"/>
        <v>17.98</v>
      </c>
      <c r="T842" s="157">
        <f t="shared" si="111"/>
        <v>65.02</v>
      </c>
      <c r="U842" s="157">
        <f>IF(M842&lt;&gt;0,IF(M842=SVS,0,IF(M842=SVSg,0,IF(M842=Stundenverrechnungssatz!G5811,0,IF(M842=Stundenverrechnungssatz!I5811,0,IF(M842=Stundenverrechnungssatz!K5811,0,IF(M842=Stundenverrechnungssatz!M5811,0,1)))))))</f>
        <v>0</v>
      </c>
      <c r="V842" s="20"/>
    </row>
    <row r="843" spans="1:22" s="38" customFormat="1" ht="15" customHeight="1" x14ac:dyDescent="0.2">
      <c r="A843" s="160">
        <v>839</v>
      </c>
      <c r="B843" s="161" t="s">
        <v>895</v>
      </c>
      <c r="C843" s="161" t="s">
        <v>1101</v>
      </c>
      <c r="D843" s="161" t="s">
        <v>570</v>
      </c>
      <c r="E843" s="161" t="s">
        <v>1324</v>
      </c>
      <c r="F843" s="161" t="s">
        <v>587</v>
      </c>
      <c r="G843" s="161" t="s">
        <v>351</v>
      </c>
      <c r="H843" s="162">
        <v>20.12</v>
      </c>
      <c r="I843" s="163" t="s">
        <v>214</v>
      </c>
      <c r="J843" s="158" t="s">
        <v>31</v>
      </c>
      <c r="K843" s="159"/>
      <c r="L843" s="153">
        <v>96.05</v>
      </c>
      <c r="M843" s="154">
        <f t="shared" si="112"/>
        <v>17.98</v>
      </c>
      <c r="N843" s="155" t="str">
        <f t="shared" si="113"/>
        <v/>
      </c>
      <c r="O843" s="156">
        <f t="shared" si="114"/>
        <v>1932.5260000000001</v>
      </c>
      <c r="P843" s="156" t="e">
        <f t="shared" si="115"/>
        <v>#VALUE!</v>
      </c>
      <c r="Q843" s="156" t="e">
        <f t="shared" si="116"/>
        <v>#VALUE!</v>
      </c>
      <c r="R843" s="157" t="str">
        <f t="shared" si="110"/>
        <v>A</v>
      </c>
      <c r="S843" s="157">
        <f t="shared" si="117"/>
        <v>17.98</v>
      </c>
      <c r="T843" s="157">
        <f t="shared" si="111"/>
        <v>20.12</v>
      </c>
      <c r="U843" s="157">
        <f>IF(M843&lt;&gt;0,IF(M843=SVS,0,IF(M843=SVSg,0,IF(M843=Stundenverrechnungssatz!G5812,0,IF(M843=Stundenverrechnungssatz!I5812,0,IF(M843=Stundenverrechnungssatz!K5812,0,IF(M843=Stundenverrechnungssatz!M5812,0,1)))))))</f>
        <v>0</v>
      </c>
      <c r="V843" s="20"/>
    </row>
    <row r="844" spans="1:22" s="38" customFormat="1" ht="15" customHeight="1" x14ac:dyDescent="0.2">
      <c r="A844" s="160">
        <v>840</v>
      </c>
      <c r="B844" s="161" t="s">
        <v>895</v>
      </c>
      <c r="C844" s="161" t="s">
        <v>1101</v>
      </c>
      <c r="D844" s="161" t="s">
        <v>570</v>
      </c>
      <c r="E844" s="161" t="s">
        <v>1325</v>
      </c>
      <c r="F844" s="161" t="s">
        <v>229</v>
      </c>
      <c r="G844" s="161" t="s">
        <v>351</v>
      </c>
      <c r="H844" s="162">
        <v>65.02</v>
      </c>
      <c r="I844" s="163" t="s">
        <v>214</v>
      </c>
      <c r="J844" s="158" t="s">
        <v>32</v>
      </c>
      <c r="K844" s="159"/>
      <c r="L844" s="153">
        <v>96.05</v>
      </c>
      <c r="M844" s="154">
        <f t="shared" si="112"/>
        <v>17.98</v>
      </c>
      <c r="N844" s="155" t="str">
        <f t="shared" si="113"/>
        <v/>
      </c>
      <c r="O844" s="156">
        <f t="shared" si="114"/>
        <v>6245.1709999999994</v>
      </c>
      <c r="P844" s="156" t="e">
        <f t="shared" si="115"/>
        <v>#VALUE!</v>
      </c>
      <c r="Q844" s="156" t="e">
        <f t="shared" si="116"/>
        <v>#VALUE!</v>
      </c>
      <c r="R844" s="157" t="str">
        <f t="shared" si="110"/>
        <v>B</v>
      </c>
      <c r="S844" s="157">
        <f t="shared" si="117"/>
        <v>17.98</v>
      </c>
      <c r="T844" s="157">
        <f t="shared" si="111"/>
        <v>65.02</v>
      </c>
      <c r="U844" s="157">
        <f>IF(M844&lt;&gt;0,IF(M844=SVS,0,IF(M844=SVSg,0,IF(M844=Stundenverrechnungssatz!G5813,0,IF(M844=Stundenverrechnungssatz!I5813,0,IF(M844=Stundenverrechnungssatz!K5813,0,IF(M844=Stundenverrechnungssatz!M5813,0,1)))))))</f>
        <v>0</v>
      </c>
      <c r="V844" s="20"/>
    </row>
    <row r="845" spans="1:22" s="38" customFormat="1" ht="15" customHeight="1" x14ac:dyDescent="0.2">
      <c r="A845" s="160">
        <v>841</v>
      </c>
      <c r="B845" s="161" t="s">
        <v>895</v>
      </c>
      <c r="C845" s="161" t="s">
        <v>1101</v>
      </c>
      <c r="D845" s="161" t="s">
        <v>570</v>
      </c>
      <c r="E845" s="161" t="s">
        <v>1326</v>
      </c>
      <c r="F845" s="161" t="s">
        <v>229</v>
      </c>
      <c r="G845" s="161" t="s">
        <v>351</v>
      </c>
      <c r="H845" s="162">
        <v>65.959999999999994</v>
      </c>
      <c r="I845" s="163" t="s">
        <v>214</v>
      </c>
      <c r="J845" s="158" t="s">
        <v>32</v>
      </c>
      <c r="K845" s="159"/>
      <c r="L845" s="153">
        <v>96.05</v>
      </c>
      <c r="M845" s="154">
        <f t="shared" si="112"/>
        <v>17.98</v>
      </c>
      <c r="N845" s="155" t="str">
        <f t="shared" si="113"/>
        <v/>
      </c>
      <c r="O845" s="156">
        <f t="shared" si="114"/>
        <v>6335.4579999999996</v>
      </c>
      <c r="P845" s="156" t="e">
        <f t="shared" si="115"/>
        <v>#VALUE!</v>
      </c>
      <c r="Q845" s="156" t="e">
        <f t="shared" si="116"/>
        <v>#VALUE!</v>
      </c>
      <c r="R845" s="157" t="str">
        <f t="shared" si="110"/>
        <v>B</v>
      </c>
      <c r="S845" s="157">
        <f t="shared" si="117"/>
        <v>17.98</v>
      </c>
      <c r="T845" s="157">
        <f t="shared" si="111"/>
        <v>65.959999999999994</v>
      </c>
      <c r="U845" s="157">
        <f>IF(M845&lt;&gt;0,IF(M845=SVS,0,IF(M845=SVSg,0,IF(M845=Stundenverrechnungssatz!G5814,0,IF(M845=Stundenverrechnungssatz!I5814,0,IF(M845=Stundenverrechnungssatz!K5814,0,IF(M845=Stundenverrechnungssatz!M5814,0,1)))))))</f>
        <v>0</v>
      </c>
      <c r="V845" s="20"/>
    </row>
    <row r="846" spans="1:22" s="38" customFormat="1" ht="15" customHeight="1" x14ac:dyDescent="0.2">
      <c r="A846" s="160">
        <v>842</v>
      </c>
      <c r="B846" s="161" t="s">
        <v>895</v>
      </c>
      <c r="C846" s="161" t="s">
        <v>1101</v>
      </c>
      <c r="D846" s="161" t="s">
        <v>570</v>
      </c>
      <c r="E846" s="161" t="s">
        <v>1327</v>
      </c>
      <c r="F846" s="161" t="s">
        <v>584</v>
      </c>
      <c r="G846" s="161" t="s">
        <v>333</v>
      </c>
      <c r="H846" s="162">
        <v>3.94</v>
      </c>
      <c r="I846" s="163"/>
      <c r="J846" s="158" t="s">
        <v>34</v>
      </c>
      <c r="K846" s="159"/>
      <c r="L846" s="153">
        <v>191.11</v>
      </c>
      <c r="M846" s="154">
        <f t="shared" si="112"/>
        <v>17.98</v>
      </c>
      <c r="N846" s="155" t="str">
        <f t="shared" si="113"/>
        <v/>
      </c>
      <c r="O846" s="156">
        <f t="shared" si="114"/>
        <v>752.97340000000008</v>
      </c>
      <c r="P846" s="156" t="e">
        <f t="shared" si="115"/>
        <v>#VALUE!</v>
      </c>
      <c r="Q846" s="156" t="e">
        <f t="shared" si="116"/>
        <v>#VALUE!</v>
      </c>
      <c r="R846" s="157" t="str">
        <f t="shared" si="110"/>
        <v>C</v>
      </c>
      <c r="S846" s="157">
        <f t="shared" si="117"/>
        <v>17.98</v>
      </c>
      <c r="T846" s="157">
        <f t="shared" si="111"/>
        <v>0</v>
      </c>
      <c r="U846" s="157">
        <f>IF(M846&lt;&gt;0,IF(M846=SVS,0,IF(M846=SVSg,0,IF(M846=Stundenverrechnungssatz!G5815,0,IF(M846=Stundenverrechnungssatz!I5815,0,IF(M846=Stundenverrechnungssatz!K5815,0,IF(M846=Stundenverrechnungssatz!M5815,0,1)))))))</f>
        <v>0</v>
      </c>
      <c r="V846" s="20"/>
    </row>
    <row r="847" spans="1:22" s="38" customFormat="1" ht="15" customHeight="1" x14ac:dyDescent="0.2">
      <c r="A847" s="160">
        <v>843</v>
      </c>
      <c r="B847" s="161" t="s">
        <v>895</v>
      </c>
      <c r="C847" s="161" t="s">
        <v>1101</v>
      </c>
      <c r="D847" s="161" t="s">
        <v>570</v>
      </c>
      <c r="E847" s="161" t="s">
        <v>1328</v>
      </c>
      <c r="F847" s="161" t="s">
        <v>586</v>
      </c>
      <c r="G847" s="161" t="s">
        <v>333</v>
      </c>
      <c r="H847" s="162">
        <v>3.94</v>
      </c>
      <c r="I847" s="163"/>
      <c r="J847" s="158" t="s">
        <v>34</v>
      </c>
      <c r="K847" s="159"/>
      <c r="L847" s="153">
        <v>191.11</v>
      </c>
      <c r="M847" s="154">
        <f t="shared" si="112"/>
        <v>17.98</v>
      </c>
      <c r="N847" s="155" t="str">
        <f t="shared" si="113"/>
        <v/>
      </c>
      <c r="O847" s="156">
        <f t="shared" si="114"/>
        <v>752.97340000000008</v>
      </c>
      <c r="P847" s="156" t="e">
        <f t="shared" si="115"/>
        <v>#VALUE!</v>
      </c>
      <c r="Q847" s="156" t="e">
        <f t="shared" si="116"/>
        <v>#VALUE!</v>
      </c>
      <c r="R847" s="157" t="str">
        <f t="shared" si="110"/>
        <v>C</v>
      </c>
      <c r="S847" s="157">
        <f t="shared" si="117"/>
        <v>17.98</v>
      </c>
      <c r="T847" s="157">
        <f t="shared" si="111"/>
        <v>0</v>
      </c>
      <c r="U847" s="157">
        <f>IF(M847&lt;&gt;0,IF(M847=SVS,0,IF(M847=SVSg,0,IF(M847=Stundenverrechnungssatz!G5816,0,IF(M847=Stundenverrechnungssatz!I5816,0,IF(M847=Stundenverrechnungssatz!K5816,0,IF(M847=Stundenverrechnungssatz!M5816,0,1)))))))</f>
        <v>0</v>
      </c>
      <c r="V847" s="20"/>
    </row>
    <row r="848" spans="1:22" s="38" customFormat="1" ht="15" customHeight="1" x14ac:dyDescent="0.2">
      <c r="A848" s="160">
        <v>844</v>
      </c>
      <c r="B848" s="161" t="s">
        <v>895</v>
      </c>
      <c r="C848" s="161" t="s">
        <v>1101</v>
      </c>
      <c r="D848" s="161" t="s">
        <v>570</v>
      </c>
      <c r="E848" s="161" t="s">
        <v>1329</v>
      </c>
      <c r="F848" s="161" t="s">
        <v>264</v>
      </c>
      <c r="G848" s="161" t="s">
        <v>351</v>
      </c>
      <c r="H848" s="162">
        <v>5.36</v>
      </c>
      <c r="I848" s="163"/>
      <c r="J848" s="158" t="s">
        <v>64</v>
      </c>
      <c r="K848" s="159"/>
      <c r="L848" s="153">
        <v>9</v>
      </c>
      <c r="M848" s="154">
        <f t="shared" si="112"/>
        <v>17.98</v>
      </c>
      <c r="N848" s="155" t="str">
        <f t="shared" si="113"/>
        <v/>
      </c>
      <c r="O848" s="156">
        <f t="shared" si="114"/>
        <v>48.24</v>
      </c>
      <c r="P848" s="156" t="e">
        <f t="shared" si="115"/>
        <v>#VALUE!</v>
      </c>
      <c r="Q848" s="156" t="e">
        <f t="shared" si="116"/>
        <v>#VALUE!</v>
      </c>
      <c r="R848" s="157" t="str">
        <f t="shared" ref="R848:R911" si="118">LEFT(J848,1)</f>
        <v>T</v>
      </c>
      <c r="S848" s="157">
        <f t="shared" si="117"/>
        <v>17.98</v>
      </c>
      <c r="T848" s="157">
        <f t="shared" si="111"/>
        <v>0</v>
      </c>
      <c r="U848" s="157">
        <f>IF(M848&lt;&gt;0,IF(M848=SVS,0,IF(M848=SVSg,0,IF(M848=Stundenverrechnungssatz!G5817,0,IF(M848=Stundenverrechnungssatz!I5817,0,IF(M848=Stundenverrechnungssatz!K5817,0,IF(M848=Stundenverrechnungssatz!M5817,0,1)))))))</f>
        <v>0</v>
      </c>
      <c r="V848" s="20"/>
    </row>
    <row r="849" spans="1:22" s="38" customFormat="1" ht="15" customHeight="1" x14ac:dyDescent="0.2">
      <c r="A849" s="160">
        <v>845</v>
      </c>
      <c r="B849" s="161" t="s">
        <v>895</v>
      </c>
      <c r="C849" s="161" t="s">
        <v>1101</v>
      </c>
      <c r="D849" s="161" t="s">
        <v>570</v>
      </c>
      <c r="E849" s="161" t="s">
        <v>1330</v>
      </c>
      <c r="F849" s="161" t="s">
        <v>264</v>
      </c>
      <c r="G849" s="161" t="s">
        <v>333</v>
      </c>
      <c r="H849" s="162">
        <v>8.8699999999999992</v>
      </c>
      <c r="I849" s="163"/>
      <c r="J849" s="158" t="s">
        <v>64</v>
      </c>
      <c r="K849" s="159"/>
      <c r="L849" s="153">
        <v>9</v>
      </c>
      <c r="M849" s="154">
        <f t="shared" si="112"/>
        <v>17.98</v>
      </c>
      <c r="N849" s="155" t="str">
        <f t="shared" si="113"/>
        <v/>
      </c>
      <c r="O849" s="156">
        <f t="shared" si="114"/>
        <v>79.83</v>
      </c>
      <c r="P849" s="156" t="e">
        <f t="shared" si="115"/>
        <v>#VALUE!</v>
      </c>
      <c r="Q849" s="156" t="e">
        <f t="shared" si="116"/>
        <v>#VALUE!</v>
      </c>
      <c r="R849" s="157" t="str">
        <f t="shared" si="118"/>
        <v>T</v>
      </c>
      <c r="S849" s="157">
        <f t="shared" si="117"/>
        <v>17.98</v>
      </c>
      <c r="T849" s="157">
        <f t="shared" si="111"/>
        <v>0</v>
      </c>
      <c r="U849" s="157">
        <f>IF(M849&lt;&gt;0,IF(M849=SVS,0,IF(M849=SVSg,0,IF(M849=Stundenverrechnungssatz!G5818,0,IF(M849=Stundenverrechnungssatz!I5818,0,IF(M849=Stundenverrechnungssatz!K5818,0,IF(M849=Stundenverrechnungssatz!M5818,0,1)))))))</f>
        <v>0</v>
      </c>
      <c r="V849" s="20"/>
    </row>
    <row r="850" spans="1:22" s="38" customFormat="1" ht="15" customHeight="1" x14ac:dyDescent="0.2">
      <c r="A850" s="160">
        <v>846</v>
      </c>
      <c r="B850" s="161" t="s">
        <v>895</v>
      </c>
      <c r="C850" s="161" t="s">
        <v>1101</v>
      </c>
      <c r="D850" s="161" t="s">
        <v>570</v>
      </c>
      <c r="E850" s="161" t="s">
        <v>1331</v>
      </c>
      <c r="F850" s="161" t="s">
        <v>427</v>
      </c>
      <c r="G850" s="161" t="s">
        <v>333</v>
      </c>
      <c r="H850" s="162">
        <v>8.2200000000000006</v>
      </c>
      <c r="I850" s="163"/>
      <c r="J850" s="158" t="s">
        <v>64</v>
      </c>
      <c r="K850" s="159"/>
      <c r="L850" s="153">
        <v>9</v>
      </c>
      <c r="M850" s="154">
        <f t="shared" si="112"/>
        <v>17.98</v>
      </c>
      <c r="N850" s="155" t="str">
        <f t="shared" si="113"/>
        <v/>
      </c>
      <c r="O850" s="156">
        <f t="shared" si="114"/>
        <v>73.98</v>
      </c>
      <c r="P850" s="156" t="e">
        <f t="shared" si="115"/>
        <v>#VALUE!</v>
      </c>
      <c r="Q850" s="156" t="e">
        <f t="shared" si="116"/>
        <v>#VALUE!</v>
      </c>
      <c r="R850" s="157" t="str">
        <f t="shared" si="118"/>
        <v>T</v>
      </c>
      <c r="S850" s="157">
        <f t="shared" si="117"/>
        <v>17.98</v>
      </c>
      <c r="T850" s="157">
        <f t="shared" si="111"/>
        <v>0</v>
      </c>
      <c r="U850" s="157">
        <f>IF(M850&lt;&gt;0,IF(M850=SVS,0,IF(M850=SVSg,0,IF(M850=Stundenverrechnungssatz!G5819,0,IF(M850=Stundenverrechnungssatz!I5819,0,IF(M850=Stundenverrechnungssatz!K5819,0,IF(M850=Stundenverrechnungssatz!M5819,0,1)))))))</f>
        <v>0</v>
      </c>
      <c r="V850" s="20"/>
    </row>
    <row r="851" spans="1:22" s="38" customFormat="1" ht="15" customHeight="1" x14ac:dyDescent="0.2">
      <c r="A851" s="160">
        <v>847</v>
      </c>
      <c r="B851" s="161" t="s">
        <v>1332</v>
      </c>
      <c r="C851" s="161" t="s">
        <v>495</v>
      </c>
      <c r="D851" s="161" t="s">
        <v>285</v>
      </c>
      <c r="E851" s="161" t="s">
        <v>286</v>
      </c>
      <c r="F851" s="161" t="s">
        <v>347</v>
      </c>
      <c r="G851" s="161" t="s">
        <v>221</v>
      </c>
      <c r="H851" s="162">
        <v>17.3</v>
      </c>
      <c r="I851" s="163"/>
      <c r="J851" s="158" t="s">
        <v>63</v>
      </c>
      <c r="K851" s="159"/>
      <c r="L851" s="153">
        <v>50.38</v>
      </c>
      <c r="M851" s="154">
        <f t="shared" si="112"/>
        <v>17.98</v>
      </c>
      <c r="N851" s="155" t="str">
        <f t="shared" si="113"/>
        <v/>
      </c>
      <c r="O851" s="156">
        <f t="shared" si="114"/>
        <v>871.57400000000007</v>
      </c>
      <c r="P851" s="156" t="e">
        <f t="shared" si="115"/>
        <v>#VALUE!</v>
      </c>
      <c r="Q851" s="156" t="e">
        <f t="shared" si="116"/>
        <v>#VALUE!</v>
      </c>
      <c r="R851" s="157" t="str">
        <f t="shared" si="118"/>
        <v>T</v>
      </c>
      <c r="S851" s="157">
        <f t="shared" si="117"/>
        <v>17.98</v>
      </c>
      <c r="T851" s="157">
        <f t="shared" si="111"/>
        <v>0</v>
      </c>
      <c r="U851" s="157">
        <f>IF(M851&lt;&gt;0,IF(M851=SVS,0,IF(M851=SVSg,0,IF(M851=Stundenverrechnungssatz!G5820,0,IF(M851=Stundenverrechnungssatz!I5820,0,IF(M851=Stundenverrechnungssatz!K5820,0,IF(M851=Stundenverrechnungssatz!M5820,0,1)))))))</f>
        <v>0</v>
      </c>
      <c r="V851" s="20"/>
    </row>
    <row r="852" spans="1:22" s="38" customFormat="1" ht="15" customHeight="1" x14ac:dyDescent="0.2">
      <c r="A852" s="160">
        <v>848</v>
      </c>
      <c r="B852" s="161" t="s">
        <v>1332</v>
      </c>
      <c r="C852" s="161" t="s">
        <v>495</v>
      </c>
      <c r="D852" s="161" t="s">
        <v>285</v>
      </c>
      <c r="E852" s="161" t="s">
        <v>287</v>
      </c>
      <c r="F852" s="161" t="s">
        <v>229</v>
      </c>
      <c r="G852" s="161" t="s">
        <v>363</v>
      </c>
      <c r="H852" s="162">
        <v>89.91</v>
      </c>
      <c r="I852" s="163"/>
      <c r="J852" s="158" t="s">
        <v>32</v>
      </c>
      <c r="K852" s="159"/>
      <c r="L852" s="153">
        <v>125.95</v>
      </c>
      <c r="M852" s="154">
        <f t="shared" si="112"/>
        <v>17.98</v>
      </c>
      <c r="N852" s="155" t="str">
        <f t="shared" si="113"/>
        <v/>
      </c>
      <c r="O852" s="156">
        <f t="shared" si="114"/>
        <v>11324.164499999999</v>
      </c>
      <c r="P852" s="156" t="e">
        <f t="shared" si="115"/>
        <v>#VALUE!</v>
      </c>
      <c r="Q852" s="156" t="e">
        <f t="shared" si="116"/>
        <v>#VALUE!</v>
      </c>
      <c r="R852" s="157" t="str">
        <f t="shared" si="118"/>
        <v>B</v>
      </c>
      <c r="S852" s="157">
        <f t="shared" si="117"/>
        <v>17.98</v>
      </c>
      <c r="T852" s="157">
        <f t="shared" si="111"/>
        <v>0</v>
      </c>
      <c r="U852" s="157">
        <f>IF(M852&lt;&gt;0,IF(M852=SVS,0,IF(M852=SVSg,0,IF(M852=Stundenverrechnungssatz!G5821,0,IF(M852=Stundenverrechnungssatz!I5821,0,IF(M852=Stundenverrechnungssatz!K5821,0,IF(M852=Stundenverrechnungssatz!M5821,0,1)))))))</f>
        <v>0</v>
      </c>
      <c r="V852" s="20"/>
    </row>
    <row r="853" spans="1:22" s="38" customFormat="1" ht="15" customHeight="1" x14ac:dyDescent="0.2">
      <c r="A853" s="160">
        <v>849</v>
      </c>
      <c r="B853" s="161" t="s">
        <v>1332</v>
      </c>
      <c r="C853" s="161" t="s">
        <v>495</v>
      </c>
      <c r="D853" s="161" t="s">
        <v>285</v>
      </c>
      <c r="E853" s="161" t="s">
        <v>288</v>
      </c>
      <c r="F853" s="161" t="s">
        <v>353</v>
      </c>
      <c r="G853" s="161" t="s">
        <v>219</v>
      </c>
      <c r="H853" s="162">
        <v>21.47</v>
      </c>
      <c r="I853" s="163"/>
      <c r="J853" s="158" t="s">
        <v>61</v>
      </c>
      <c r="K853" s="159"/>
      <c r="L853" s="153">
        <v>251.89</v>
      </c>
      <c r="M853" s="154">
        <f t="shared" si="112"/>
        <v>17.98</v>
      </c>
      <c r="N853" s="155" t="str">
        <f t="shared" si="113"/>
        <v/>
      </c>
      <c r="O853" s="156">
        <f t="shared" si="114"/>
        <v>5408.0782999999992</v>
      </c>
      <c r="P853" s="156" t="e">
        <f t="shared" si="115"/>
        <v>#VALUE!</v>
      </c>
      <c r="Q853" s="156" t="e">
        <f t="shared" si="116"/>
        <v>#VALUE!</v>
      </c>
      <c r="R853" s="157" t="str">
        <f t="shared" si="118"/>
        <v>K</v>
      </c>
      <c r="S853" s="157">
        <f t="shared" si="117"/>
        <v>17.98</v>
      </c>
      <c r="T853" s="157">
        <f t="shared" si="111"/>
        <v>0</v>
      </c>
      <c r="U853" s="157">
        <f>IF(M853&lt;&gt;0,IF(M853=SVS,0,IF(M853=SVSg,0,IF(M853=Stundenverrechnungssatz!G5822,0,IF(M853=Stundenverrechnungssatz!I5822,0,IF(M853=Stundenverrechnungssatz!K5822,0,IF(M853=Stundenverrechnungssatz!M5822,0,1)))))))</f>
        <v>0</v>
      </c>
      <c r="V853" s="20"/>
    </row>
    <row r="854" spans="1:22" s="38" customFormat="1" ht="15" customHeight="1" x14ac:dyDescent="0.2">
      <c r="A854" s="160">
        <v>850</v>
      </c>
      <c r="B854" s="161" t="s">
        <v>1332</v>
      </c>
      <c r="C854" s="161" t="s">
        <v>495</v>
      </c>
      <c r="D854" s="161" t="s">
        <v>285</v>
      </c>
      <c r="E854" s="161" t="s">
        <v>289</v>
      </c>
      <c r="F854" s="161" t="s">
        <v>346</v>
      </c>
      <c r="G854" s="161" t="s">
        <v>217</v>
      </c>
      <c r="H854" s="162">
        <v>8.3800000000000008</v>
      </c>
      <c r="I854" s="163"/>
      <c r="J854" s="158" t="s">
        <v>66</v>
      </c>
      <c r="K854" s="159"/>
      <c r="L854" s="153">
        <v>1</v>
      </c>
      <c r="M854" s="154">
        <f t="shared" si="112"/>
        <v>17.98</v>
      </c>
      <c r="N854" s="155" t="str">
        <f t="shared" si="113"/>
        <v/>
      </c>
      <c r="O854" s="156">
        <f t="shared" si="114"/>
        <v>8.3800000000000008</v>
      </c>
      <c r="P854" s="156" t="e">
        <f t="shared" si="115"/>
        <v>#VALUE!</v>
      </c>
      <c r="Q854" s="156" t="e">
        <f t="shared" si="116"/>
        <v>#VALUE!</v>
      </c>
      <c r="R854" s="157" t="str">
        <f t="shared" si="118"/>
        <v>T</v>
      </c>
      <c r="S854" s="157">
        <f t="shared" si="117"/>
        <v>17.98</v>
      </c>
      <c r="T854" s="157">
        <f t="shared" si="111"/>
        <v>0</v>
      </c>
      <c r="U854" s="157">
        <f>IF(M854&lt;&gt;0,IF(M854=SVS,0,IF(M854=SVSg,0,IF(M854=Stundenverrechnungssatz!G5823,0,IF(M854=Stundenverrechnungssatz!I5823,0,IF(M854=Stundenverrechnungssatz!K5823,0,IF(M854=Stundenverrechnungssatz!M5823,0,1)))))))</f>
        <v>0</v>
      </c>
      <c r="V854" s="20"/>
    </row>
    <row r="855" spans="1:22" s="38" customFormat="1" ht="15" customHeight="1" x14ac:dyDescent="0.2">
      <c r="A855" s="160">
        <v>851</v>
      </c>
      <c r="B855" s="161" t="s">
        <v>1332</v>
      </c>
      <c r="C855" s="161" t="s">
        <v>495</v>
      </c>
      <c r="D855" s="161" t="s">
        <v>285</v>
      </c>
      <c r="E855" s="161" t="s">
        <v>292</v>
      </c>
      <c r="F855" s="161" t="s">
        <v>263</v>
      </c>
      <c r="G855" s="161" t="s">
        <v>531</v>
      </c>
      <c r="H855" s="162">
        <v>14.91</v>
      </c>
      <c r="I855" s="163"/>
      <c r="J855" s="158" t="s">
        <v>64</v>
      </c>
      <c r="K855" s="159"/>
      <c r="L855" s="153">
        <v>12</v>
      </c>
      <c r="M855" s="154">
        <f t="shared" si="112"/>
        <v>17.98</v>
      </c>
      <c r="N855" s="155" t="str">
        <f t="shared" si="113"/>
        <v/>
      </c>
      <c r="O855" s="156">
        <f t="shared" si="114"/>
        <v>178.92000000000002</v>
      </c>
      <c r="P855" s="156" t="e">
        <f t="shared" si="115"/>
        <v>#VALUE!</v>
      </c>
      <c r="Q855" s="156" t="e">
        <f t="shared" si="116"/>
        <v>#VALUE!</v>
      </c>
      <c r="R855" s="157" t="str">
        <f t="shared" si="118"/>
        <v>T</v>
      </c>
      <c r="S855" s="157">
        <f t="shared" si="117"/>
        <v>17.98</v>
      </c>
      <c r="T855" s="157">
        <f t="shared" si="111"/>
        <v>0</v>
      </c>
      <c r="U855" s="157">
        <f>IF(M855&lt;&gt;0,IF(M855=SVS,0,IF(M855=SVSg,0,IF(M855=Stundenverrechnungssatz!G5824,0,IF(M855=Stundenverrechnungssatz!I5824,0,IF(M855=Stundenverrechnungssatz!K5824,0,IF(M855=Stundenverrechnungssatz!M5824,0,1)))))))</f>
        <v>0</v>
      </c>
      <c r="V855" s="20"/>
    </row>
    <row r="856" spans="1:22" s="38" customFormat="1" ht="15" customHeight="1" x14ac:dyDescent="0.2">
      <c r="A856" s="160">
        <v>852</v>
      </c>
      <c r="B856" s="161" t="s">
        <v>1332</v>
      </c>
      <c r="C856" s="161" t="s">
        <v>495</v>
      </c>
      <c r="D856" s="161" t="s">
        <v>285</v>
      </c>
      <c r="E856" s="161" t="s">
        <v>293</v>
      </c>
      <c r="F856" s="161" t="s">
        <v>280</v>
      </c>
      <c r="G856" s="161" t="s">
        <v>217</v>
      </c>
      <c r="H856" s="162">
        <v>7.03</v>
      </c>
      <c r="I856" s="163"/>
      <c r="J856" s="158" t="s">
        <v>34</v>
      </c>
      <c r="K856" s="159"/>
      <c r="L856" s="153">
        <v>251.89</v>
      </c>
      <c r="M856" s="154">
        <f t="shared" si="112"/>
        <v>17.98</v>
      </c>
      <c r="N856" s="155" t="str">
        <f t="shared" si="113"/>
        <v/>
      </c>
      <c r="O856" s="156">
        <f t="shared" si="114"/>
        <v>1770.7866999999999</v>
      </c>
      <c r="P856" s="156" t="e">
        <f t="shared" si="115"/>
        <v>#VALUE!</v>
      </c>
      <c r="Q856" s="156" t="e">
        <f t="shared" si="116"/>
        <v>#VALUE!</v>
      </c>
      <c r="R856" s="157" t="str">
        <f t="shared" si="118"/>
        <v>C</v>
      </c>
      <c r="S856" s="157">
        <f t="shared" si="117"/>
        <v>17.98</v>
      </c>
      <c r="T856" s="157">
        <f t="shared" si="111"/>
        <v>0</v>
      </c>
      <c r="U856" s="157">
        <f>IF(M856&lt;&gt;0,IF(M856=SVS,0,IF(M856=SVSg,0,IF(M856=Stundenverrechnungssatz!G5825,0,IF(M856=Stundenverrechnungssatz!I5825,0,IF(M856=Stundenverrechnungssatz!K5825,0,IF(M856=Stundenverrechnungssatz!M5825,0,1)))))))</f>
        <v>0</v>
      </c>
      <c r="V856" s="20"/>
    </row>
    <row r="857" spans="1:22" s="38" customFormat="1" ht="15" customHeight="1" x14ac:dyDescent="0.2">
      <c r="A857" s="160">
        <v>853</v>
      </c>
      <c r="B857" s="161" t="s">
        <v>1332</v>
      </c>
      <c r="C857" s="161" t="s">
        <v>495</v>
      </c>
      <c r="D857" s="161" t="s">
        <v>285</v>
      </c>
      <c r="E857" s="161" t="s">
        <v>294</v>
      </c>
      <c r="F857" s="161" t="s">
        <v>235</v>
      </c>
      <c r="G857" s="161" t="s">
        <v>531</v>
      </c>
      <c r="H857" s="162">
        <v>15.52</v>
      </c>
      <c r="I857" s="163"/>
      <c r="J857" s="158" t="s">
        <v>69</v>
      </c>
      <c r="K857" s="159"/>
      <c r="L857" s="153">
        <v>251.89</v>
      </c>
      <c r="M857" s="154">
        <f t="shared" si="112"/>
        <v>17.98</v>
      </c>
      <c r="N857" s="155" t="str">
        <f t="shared" si="113"/>
        <v/>
      </c>
      <c r="O857" s="156">
        <f t="shared" si="114"/>
        <v>3909.3327999999997</v>
      </c>
      <c r="P857" s="156" t="e">
        <f t="shared" si="115"/>
        <v>#VALUE!</v>
      </c>
      <c r="Q857" s="156" t="e">
        <f t="shared" si="116"/>
        <v>#VALUE!</v>
      </c>
      <c r="R857" s="157" t="str">
        <f t="shared" si="118"/>
        <v>U</v>
      </c>
      <c r="S857" s="157">
        <f t="shared" si="117"/>
        <v>17.98</v>
      </c>
      <c r="T857" s="157">
        <f t="shared" si="111"/>
        <v>0</v>
      </c>
      <c r="U857" s="157">
        <f>IF(M857&lt;&gt;0,IF(M857=SVS,0,IF(M857=SVSg,0,IF(M857=Stundenverrechnungssatz!G5826,0,IF(M857=Stundenverrechnungssatz!I5826,0,IF(M857=Stundenverrechnungssatz!K5826,0,IF(M857=Stundenverrechnungssatz!M5826,0,1)))))))</f>
        <v>0</v>
      </c>
      <c r="V857" s="20"/>
    </row>
    <row r="858" spans="1:22" s="38" customFormat="1" ht="15" customHeight="1" x14ac:dyDescent="0.2">
      <c r="A858" s="160">
        <v>854</v>
      </c>
      <c r="B858" s="161" t="s">
        <v>1332</v>
      </c>
      <c r="C858" s="161" t="s">
        <v>495</v>
      </c>
      <c r="D858" s="161" t="s">
        <v>285</v>
      </c>
      <c r="E858" s="161" t="s">
        <v>295</v>
      </c>
      <c r="F858" s="161" t="s">
        <v>438</v>
      </c>
      <c r="G858" s="161" t="s">
        <v>217</v>
      </c>
      <c r="H858" s="162">
        <v>15.52</v>
      </c>
      <c r="I858" s="163"/>
      <c r="J858" s="158" t="s">
        <v>34</v>
      </c>
      <c r="K858" s="159"/>
      <c r="L858" s="153">
        <v>251.89</v>
      </c>
      <c r="M858" s="154">
        <f t="shared" si="112"/>
        <v>17.98</v>
      </c>
      <c r="N858" s="155" t="str">
        <f t="shared" si="113"/>
        <v/>
      </c>
      <c r="O858" s="156">
        <f t="shared" si="114"/>
        <v>3909.3327999999997</v>
      </c>
      <c r="P858" s="156" t="e">
        <f t="shared" si="115"/>
        <v>#VALUE!</v>
      </c>
      <c r="Q858" s="156" t="e">
        <f t="shared" si="116"/>
        <v>#VALUE!</v>
      </c>
      <c r="R858" s="157" t="str">
        <f t="shared" si="118"/>
        <v>C</v>
      </c>
      <c r="S858" s="157">
        <f t="shared" si="117"/>
        <v>17.98</v>
      </c>
      <c r="T858" s="157">
        <f t="shared" si="111"/>
        <v>0</v>
      </c>
      <c r="U858" s="157">
        <f>IF(M858&lt;&gt;0,IF(M858=SVS,0,IF(M858=SVSg,0,IF(M858=Stundenverrechnungssatz!G5827,0,IF(M858=Stundenverrechnungssatz!I5827,0,IF(M858=Stundenverrechnungssatz!K5827,0,IF(M858=Stundenverrechnungssatz!M5827,0,1)))))))</f>
        <v>0</v>
      </c>
      <c r="V858" s="20"/>
    </row>
    <row r="859" spans="1:22" s="38" customFormat="1" ht="15" customHeight="1" x14ac:dyDescent="0.2">
      <c r="A859" s="160">
        <v>855</v>
      </c>
      <c r="B859" s="161" t="s">
        <v>1332</v>
      </c>
      <c r="C859" s="161" t="s">
        <v>495</v>
      </c>
      <c r="D859" s="161" t="s">
        <v>285</v>
      </c>
      <c r="E859" s="161" t="s">
        <v>296</v>
      </c>
      <c r="F859" s="161" t="s">
        <v>235</v>
      </c>
      <c r="G859" s="161" t="s">
        <v>531</v>
      </c>
      <c r="H859" s="162">
        <v>33.08</v>
      </c>
      <c r="I859" s="163"/>
      <c r="J859" s="158" t="s">
        <v>69</v>
      </c>
      <c r="K859" s="159"/>
      <c r="L859" s="153">
        <v>251.89</v>
      </c>
      <c r="M859" s="154">
        <f t="shared" si="112"/>
        <v>17.98</v>
      </c>
      <c r="N859" s="155" t="str">
        <f t="shared" si="113"/>
        <v/>
      </c>
      <c r="O859" s="156">
        <f t="shared" si="114"/>
        <v>8332.5211999999992</v>
      </c>
      <c r="P859" s="156" t="e">
        <f t="shared" si="115"/>
        <v>#VALUE!</v>
      </c>
      <c r="Q859" s="156" t="e">
        <f t="shared" si="116"/>
        <v>#VALUE!</v>
      </c>
      <c r="R859" s="157" t="str">
        <f t="shared" si="118"/>
        <v>U</v>
      </c>
      <c r="S859" s="157">
        <f t="shared" si="117"/>
        <v>17.98</v>
      </c>
      <c r="T859" s="157">
        <f t="shared" si="111"/>
        <v>0</v>
      </c>
      <c r="U859" s="157">
        <f>IF(M859&lt;&gt;0,IF(M859=SVS,0,IF(M859=SVSg,0,IF(M859=Stundenverrechnungssatz!G5828,0,IF(M859=Stundenverrechnungssatz!I5828,0,IF(M859=Stundenverrechnungssatz!K5828,0,IF(M859=Stundenverrechnungssatz!M5828,0,1)))))))</f>
        <v>0</v>
      </c>
      <c r="V859" s="20"/>
    </row>
    <row r="860" spans="1:22" s="38" customFormat="1" ht="15" customHeight="1" x14ac:dyDescent="0.2">
      <c r="A860" s="160">
        <v>856</v>
      </c>
      <c r="B860" s="161" t="s">
        <v>1332</v>
      </c>
      <c r="C860" s="161" t="s">
        <v>495</v>
      </c>
      <c r="D860" s="161" t="s">
        <v>285</v>
      </c>
      <c r="E860" s="161" t="s">
        <v>297</v>
      </c>
      <c r="F860" s="161" t="s">
        <v>450</v>
      </c>
      <c r="G860" s="161" t="s">
        <v>217</v>
      </c>
      <c r="H860" s="162">
        <v>27.44</v>
      </c>
      <c r="I860" s="163"/>
      <c r="J860" s="158" t="s">
        <v>34</v>
      </c>
      <c r="K860" s="159"/>
      <c r="L860" s="153">
        <v>251.89</v>
      </c>
      <c r="M860" s="154">
        <f t="shared" si="112"/>
        <v>17.98</v>
      </c>
      <c r="N860" s="155" t="str">
        <f t="shared" si="113"/>
        <v/>
      </c>
      <c r="O860" s="156">
        <f t="shared" si="114"/>
        <v>6911.8616000000002</v>
      </c>
      <c r="P860" s="156" t="e">
        <f t="shared" si="115"/>
        <v>#VALUE!</v>
      </c>
      <c r="Q860" s="156" t="e">
        <f t="shared" si="116"/>
        <v>#VALUE!</v>
      </c>
      <c r="R860" s="157" t="str">
        <f t="shared" si="118"/>
        <v>C</v>
      </c>
      <c r="S860" s="157">
        <f t="shared" si="117"/>
        <v>17.98</v>
      </c>
      <c r="T860" s="157">
        <f t="shared" si="111"/>
        <v>0</v>
      </c>
      <c r="U860" s="157">
        <f>IF(M860&lt;&gt;0,IF(M860=SVS,0,IF(M860=SVSg,0,IF(M860=Stundenverrechnungssatz!G5829,0,IF(M860=Stundenverrechnungssatz!I5829,0,IF(M860=Stundenverrechnungssatz!K5829,0,IF(M860=Stundenverrechnungssatz!M5829,0,1)))))))</f>
        <v>0</v>
      </c>
      <c r="V860" s="20"/>
    </row>
    <row r="861" spans="1:22" s="38" customFormat="1" ht="15" customHeight="1" x14ac:dyDescent="0.2">
      <c r="A861" s="160">
        <v>857</v>
      </c>
      <c r="B861" s="161" t="s">
        <v>1332</v>
      </c>
      <c r="C861" s="161" t="s">
        <v>495</v>
      </c>
      <c r="D861" s="161" t="s">
        <v>285</v>
      </c>
      <c r="E861" s="161" t="s">
        <v>298</v>
      </c>
      <c r="F861" s="161" t="s">
        <v>239</v>
      </c>
      <c r="G861" s="161" t="s">
        <v>217</v>
      </c>
      <c r="H861" s="162">
        <v>7.17</v>
      </c>
      <c r="I861" s="163"/>
      <c r="J861" s="158" t="s">
        <v>34</v>
      </c>
      <c r="K861" s="159"/>
      <c r="L861" s="153">
        <v>251.89</v>
      </c>
      <c r="M861" s="154">
        <f t="shared" si="112"/>
        <v>17.98</v>
      </c>
      <c r="N861" s="155" t="str">
        <f t="shared" si="113"/>
        <v/>
      </c>
      <c r="O861" s="156">
        <f t="shared" si="114"/>
        <v>1806.0512999999999</v>
      </c>
      <c r="P861" s="156" t="e">
        <f t="shared" si="115"/>
        <v>#VALUE!</v>
      </c>
      <c r="Q861" s="156" t="e">
        <f t="shared" si="116"/>
        <v>#VALUE!</v>
      </c>
      <c r="R861" s="157" t="str">
        <f t="shared" si="118"/>
        <v>C</v>
      </c>
      <c r="S861" s="157">
        <f t="shared" si="117"/>
        <v>17.98</v>
      </c>
      <c r="T861" s="157">
        <f t="shared" si="111"/>
        <v>0</v>
      </c>
      <c r="U861" s="157">
        <f>IF(M861&lt;&gt;0,IF(M861=SVS,0,IF(M861=SVSg,0,IF(M861=Stundenverrechnungssatz!G5830,0,IF(M861=Stundenverrechnungssatz!I5830,0,IF(M861=Stundenverrechnungssatz!K5830,0,IF(M861=Stundenverrechnungssatz!M5830,0,1)))))))</f>
        <v>0</v>
      </c>
      <c r="V861" s="20"/>
    </row>
    <row r="862" spans="1:22" s="38" customFormat="1" ht="15" customHeight="1" x14ac:dyDescent="0.2">
      <c r="A862" s="160">
        <v>858</v>
      </c>
      <c r="B862" s="161" t="s">
        <v>1332</v>
      </c>
      <c r="C862" s="161" t="s">
        <v>495</v>
      </c>
      <c r="D862" s="161" t="s">
        <v>285</v>
      </c>
      <c r="E862" s="161" t="s">
        <v>452</v>
      </c>
      <c r="F862" s="161" t="s">
        <v>218</v>
      </c>
      <c r="G862" s="161" t="s">
        <v>217</v>
      </c>
      <c r="H862" s="162">
        <v>12.61</v>
      </c>
      <c r="I862" s="163"/>
      <c r="J862" s="158" t="s">
        <v>34</v>
      </c>
      <c r="K862" s="159"/>
      <c r="L862" s="153">
        <v>251.89</v>
      </c>
      <c r="M862" s="154">
        <f t="shared" si="112"/>
        <v>17.98</v>
      </c>
      <c r="N862" s="155" t="str">
        <f t="shared" si="113"/>
        <v/>
      </c>
      <c r="O862" s="156">
        <f t="shared" si="114"/>
        <v>3176.3328999999999</v>
      </c>
      <c r="P862" s="156" t="e">
        <f t="shared" si="115"/>
        <v>#VALUE!</v>
      </c>
      <c r="Q862" s="156" t="e">
        <f t="shared" si="116"/>
        <v>#VALUE!</v>
      </c>
      <c r="R862" s="157" t="str">
        <f t="shared" si="118"/>
        <v>C</v>
      </c>
      <c r="S862" s="157">
        <f t="shared" si="117"/>
        <v>17.98</v>
      </c>
      <c r="T862" s="157">
        <f t="shared" si="111"/>
        <v>0</v>
      </c>
      <c r="U862" s="157">
        <f>IF(M862&lt;&gt;0,IF(M862=SVS,0,IF(M862=SVSg,0,IF(M862=Stundenverrechnungssatz!G5831,0,IF(M862=Stundenverrechnungssatz!I5831,0,IF(M862=Stundenverrechnungssatz!K5831,0,IF(M862=Stundenverrechnungssatz!M5831,0,1)))))))</f>
        <v>0</v>
      </c>
      <c r="V862" s="20"/>
    </row>
    <row r="863" spans="1:22" s="38" customFormat="1" ht="15" customHeight="1" x14ac:dyDescent="0.2">
      <c r="A863" s="160">
        <v>859</v>
      </c>
      <c r="B863" s="161" t="s">
        <v>1332</v>
      </c>
      <c r="C863" s="161" t="s">
        <v>495</v>
      </c>
      <c r="D863" s="161" t="s">
        <v>285</v>
      </c>
      <c r="E863" s="161" t="s">
        <v>299</v>
      </c>
      <c r="F863" s="161" t="s">
        <v>229</v>
      </c>
      <c r="G863" s="161" t="s">
        <v>363</v>
      </c>
      <c r="H863" s="162">
        <v>70.2</v>
      </c>
      <c r="I863" s="163"/>
      <c r="J863" s="158" t="s">
        <v>32</v>
      </c>
      <c r="K863" s="159"/>
      <c r="L863" s="153">
        <v>125.95</v>
      </c>
      <c r="M863" s="154">
        <f t="shared" si="112"/>
        <v>17.98</v>
      </c>
      <c r="N863" s="155" t="str">
        <f t="shared" si="113"/>
        <v/>
      </c>
      <c r="O863" s="156">
        <f t="shared" si="114"/>
        <v>8841.69</v>
      </c>
      <c r="P863" s="156" t="e">
        <f t="shared" si="115"/>
        <v>#VALUE!</v>
      </c>
      <c r="Q863" s="156" t="e">
        <f t="shared" si="116"/>
        <v>#VALUE!</v>
      </c>
      <c r="R863" s="157" t="str">
        <f t="shared" si="118"/>
        <v>B</v>
      </c>
      <c r="S863" s="157">
        <f t="shared" si="117"/>
        <v>17.98</v>
      </c>
      <c r="T863" s="157">
        <f t="shared" si="111"/>
        <v>0</v>
      </c>
      <c r="U863" s="157">
        <f>IF(M863&lt;&gt;0,IF(M863=SVS,0,IF(M863=SVSg,0,IF(M863=Stundenverrechnungssatz!G5832,0,IF(M863=Stundenverrechnungssatz!I5832,0,IF(M863=Stundenverrechnungssatz!K5832,0,IF(M863=Stundenverrechnungssatz!M5832,0,1)))))))</f>
        <v>0</v>
      </c>
      <c r="V863" s="20"/>
    </row>
    <row r="864" spans="1:22" s="38" customFormat="1" ht="15" customHeight="1" x14ac:dyDescent="0.2">
      <c r="A864" s="160">
        <v>860</v>
      </c>
      <c r="B864" s="161" t="s">
        <v>1332</v>
      </c>
      <c r="C864" s="161" t="s">
        <v>495</v>
      </c>
      <c r="D864" s="161" t="s">
        <v>285</v>
      </c>
      <c r="E864" s="161" t="s">
        <v>300</v>
      </c>
      <c r="F864" s="161" t="s">
        <v>216</v>
      </c>
      <c r="G864" s="161" t="s">
        <v>531</v>
      </c>
      <c r="H864" s="162">
        <v>14.14</v>
      </c>
      <c r="I864" s="163"/>
      <c r="J864" s="158" t="s">
        <v>119</v>
      </c>
      <c r="K864" s="159"/>
      <c r="L864" s="153">
        <v>0</v>
      </c>
      <c r="M864" s="154">
        <f t="shared" si="112"/>
        <v>17.98</v>
      </c>
      <c r="N864" s="155">
        <f t="shared" si="113"/>
        <v>1.0000000000000001E-5</v>
      </c>
      <c r="O864" s="156">
        <f t="shared" si="114"/>
        <v>0</v>
      </c>
      <c r="P864" s="156">
        <f t="shared" si="115"/>
        <v>0</v>
      </c>
      <c r="Q864" s="156">
        <f t="shared" si="116"/>
        <v>0</v>
      </c>
      <c r="R864" s="157" t="str">
        <f t="shared" si="118"/>
        <v>n</v>
      </c>
      <c r="S864" s="157">
        <f t="shared" si="117"/>
        <v>17.98</v>
      </c>
      <c r="T864" s="157">
        <f t="shared" si="111"/>
        <v>0</v>
      </c>
      <c r="U864" s="157">
        <f>IF(M864&lt;&gt;0,IF(M864=SVS,0,IF(M864=SVSg,0,IF(M864=Stundenverrechnungssatz!G5833,0,IF(M864=Stundenverrechnungssatz!I5833,0,IF(M864=Stundenverrechnungssatz!K5833,0,IF(M864=Stundenverrechnungssatz!M5833,0,1)))))))</f>
        <v>0</v>
      </c>
      <c r="V864" s="20"/>
    </row>
    <row r="865" spans="1:22" s="38" customFormat="1" ht="15" customHeight="1" x14ac:dyDescent="0.2">
      <c r="A865" s="160">
        <v>861</v>
      </c>
      <c r="B865" s="161" t="s">
        <v>1332</v>
      </c>
      <c r="C865" s="161" t="s">
        <v>495</v>
      </c>
      <c r="D865" s="161" t="s">
        <v>285</v>
      </c>
      <c r="E865" s="161" t="s">
        <v>304</v>
      </c>
      <c r="F865" s="161" t="s">
        <v>263</v>
      </c>
      <c r="G865" s="161" t="s">
        <v>221</v>
      </c>
      <c r="H865" s="162">
        <v>10.23</v>
      </c>
      <c r="I865" s="163"/>
      <c r="J865" s="158" t="s">
        <v>64</v>
      </c>
      <c r="K865" s="159"/>
      <c r="L865" s="153">
        <v>12</v>
      </c>
      <c r="M865" s="154">
        <f t="shared" si="112"/>
        <v>17.98</v>
      </c>
      <c r="N865" s="155" t="str">
        <f t="shared" si="113"/>
        <v/>
      </c>
      <c r="O865" s="156">
        <f t="shared" si="114"/>
        <v>122.76</v>
      </c>
      <c r="P865" s="156" t="e">
        <f t="shared" si="115"/>
        <v>#VALUE!</v>
      </c>
      <c r="Q865" s="156" t="e">
        <f t="shared" si="116"/>
        <v>#VALUE!</v>
      </c>
      <c r="R865" s="157" t="str">
        <f t="shared" si="118"/>
        <v>T</v>
      </c>
      <c r="S865" s="157">
        <f t="shared" si="117"/>
        <v>17.98</v>
      </c>
      <c r="T865" s="157">
        <f t="shared" si="111"/>
        <v>0</v>
      </c>
      <c r="U865" s="157">
        <f>IF(M865&lt;&gt;0,IF(M865=SVS,0,IF(M865=SVSg,0,IF(M865=Stundenverrechnungssatz!G5834,0,IF(M865=Stundenverrechnungssatz!I5834,0,IF(M865=Stundenverrechnungssatz!K5834,0,IF(M865=Stundenverrechnungssatz!M5834,0,1)))))))</f>
        <v>0</v>
      </c>
      <c r="V865" s="20"/>
    </row>
    <row r="866" spans="1:22" s="38" customFormat="1" ht="15" customHeight="1" x14ac:dyDescent="0.2">
      <c r="A866" s="160">
        <v>862</v>
      </c>
      <c r="B866" s="161" t="s">
        <v>1332</v>
      </c>
      <c r="C866" s="161" t="s">
        <v>495</v>
      </c>
      <c r="D866" s="161" t="s">
        <v>285</v>
      </c>
      <c r="E866" s="161" t="s">
        <v>305</v>
      </c>
      <c r="F866" s="161" t="s">
        <v>340</v>
      </c>
      <c r="G866" s="161" t="s">
        <v>380</v>
      </c>
      <c r="H866" s="162">
        <v>11.32</v>
      </c>
      <c r="I866" s="163"/>
      <c r="J866" s="158" t="s">
        <v>66</v>
      </c>
      <c r="K866" s="159"/>
      <c r="L866" s="153">
        <v>1</v>
      </c>
      <c r="M866" s="154">
        <f t="shared" si="112"/>
        <v>17.98</v>
      </c>
      <c r="N866" s="155" t="str">
        <f t="shared" si="113"/>
        <v/>
      </c>
      <c r="O866" s="156">
        <f t="shared" si="114"/>
        <v>11.32</v>
      </c>
      <c r="P866" s="156" t="e">
        <f t="shared" si="115"/>
        <v>#VALUE!</v>
      </c>
      <c r="Q866" s="156" t="e">
        <f t="shared" si="116"/>
        <v>#VALUE!</v>
      </c>
      <c r="R866" s="157" t="str">
        <f t="shared" si="118"/>
        <v>T</v>
      </c>
      <c r="S866" s="157">
        <f t="shared" si="117"/>
        <v>17.98</v>
      </c>
      <c r="T866" s="157">
        <f t="shared" si="111"/>
        <v>0</v>
      </c>
      <c r="U866" s="157">
        <f>IF(M866&lt;&gt;0,IF(M866=SVS,0,IF(M866=SVSg,0,IF(M866=Stundenverrechnungssatz!G5835,0,IF(M866=Stundenverrechnungssatz!I5835,0,IF(M866=Stundenverrechnungssatz!K5835,0,IF(M866=Stundenverrechnungssatz!M5835,0,1)))))))</f>
        <v>0</v>
      </c>
      <c r="V866" s="20"/>
    </row>
    <row r="867" spans="1:22" s="38" customFormat="1" ht="15" customHeight="1" x14ac:dyDescent="0.2">
      <c r="A867" s="160">
        <v>863</v>
      </c>
      <c r="B867" s="161" t="s">
        <v>1332</v>
      </c>
      <c r="C867" s="161" t="s">
        <v>495</v>
      </c>
      <c r="D867" s="161" t="s">
        <v>285</v>
      </c>
      <c r="E867" s="161" t="s">
        <v>306</v>
      </c>
      <c r="F867" s="161" t="s">
        <v>282</v>
      </c>
      <c r="G867" s="161" t="s">
        <v>363</v>
      </c>
      <c r="H867" s="162">
        <v>16.489999999999998</v>
      </c>
      <c r="I867" s="163"/>
      <c r="J867" s="158" t="s">
        <v>51</v>
      </c>
      <c r="K867" s="159"/>
      <c r="L867" s="153">
        <v>251.89</v>
      </c>
      <c r="M867" s="154">
        <f t="shared" si="112"/>
        <v>17.98</v>
      </c>
      <c r="N867" s="155" t="str">
        <f t="shared" si="113"/>
        <v/>
      </c>
      <c r="O867" s="156">
        <f t="shared" si="114"/>
        <v>4153.6660999999995</v>
      </c>
      <c r="P867" s="156" t="e">
        <f t="shared" si="115"/>
        <v>#VALUE!</v>
      </c>
      <c r="Q867" s="156" t="e">
        <f t="shared" si="116"/>
        <v>#VALUE!</v>
      </c>
      <c r="R867" s="157" t="str">
        <f t="shared" si="118"/>
        <v>D</v>
      </c>
      <c r="S867" s="157">
        <f t="shared" si="117"/>
        <v>17.98</v>
      </c>
      <c r="T867" s="157">
        <f t="shared" si="111"/>
        <v>0</v>
      </c>
      <c r="U867" s="157">
        <f>IF(M867&lt;&gt;0,IF(M867=SVS,0,IF(M867=SVSg,0,IF(M867=Stundenverrechnungssatz!G5836,0,IF(M867=Stundenverrechnungssatz!I5836,0,IF(M867=Stundenverrechnungssatz!K5836,0,IF(M867=Stundenverrechnungssatz!M5836,0,1)))))))</f>
        <v>0</v>
      </c>
      <c r="V867" s="20"/>
    </row>
    <row r="868" spans="1:22" s="38" customFormat="1" ht="15" customHeight="1" x14ac:dyDescent="0.2">
      <c r="A868" s="160">
        <v>864</v>
      </c>
      <c r="B868" s="161" t="s">
        <v>1332</v>
      </c>
      <c r="C868" s="161" t="s">
        <v>495</v>
      </c>
      <c r="D868" s="161" t="s">
        <v>285</v>
      </c>
      <c r="E868" s="161" t="s">
        <v>307</v>
      </c>
      <c r="F868" s="161" t="s">
        <v>282</v>
      </c>
      <c r="G868" s="161" t="s">
        <v>363</v>
      </c>
      <c r="H868" s="162">
        <v>26.4</v>
      </c>
      <c r="I868" s="163"/>
      <c r="J868" s="158" t="s">
        <v>51</v>
      </c>
      <c r="K868" s="159"/>
      <c r="L868" s="153">
        <v>251.89</v>
      </c>
      <c r="M868" s="154">
        <f t="shared" si="112"/>
        <v>17.98</v>
      </c>
      <c r="N868" s="155" t="str">
        <f t="shared" si="113"/>
        <v/>
      </c>
      <c r="O868" s="156">
        <f t="shared" si="114"/>
        <v>6649.8959999999997</v>
      </c>
      <c r="P868" s="156" t="e">
        <f t="shared" si="115"/>
        <v>#VALUE!</v>
      </c>
      <c r="Q868" s="156" t="e">
        <f t="shared" si="116"/>
        <v>#VALUE!</v>
      </c>
      <c r="R868" s="157" t="str">
        <f t="shared" si="118"/>
        <v>D</v>
      </c>
      <c r="S868" s="157">
        <f t="shared" si="117"/>
        <v>17.98</v>
      </c>
      <c r="T868" s="157">
        <f t="shared" si="111"/>
        <v>0</v>
      </c>
      <c r="U868" s="157">
        <f>IF(M868&lt;&gt;0,IF(M868=SVS,0,IF(M868=SVSg,0,IF(M868=Stundenverrechnungssatz!G5837,0,IF(M868=Stundenverrechnungssatz!I5837,0,IF(M868=Stundenverrechnungssatz!K5837,0,IF(M868=Stundenverrechnungssatz!M5837,0,1)))))))</f>
        <v>0</v>
      </c>
      <c r="V868" s="20"/>
    </row>
    <row r="869" spans="1:22" s="38" customFormat="1" ht="15" customHeight="1" x14ac:dyDescent="0.2">
      <c r="A869" s="160">
        <v>865</v>
      </c>
      <c r="B869" s="161" t="s">
        <v>1332</v>
      </c>
      <c r="C869" s="161" t="s">
        <v>495</v>
      </c>
      <c r="D869" s="161" t="s">
        <v>285</v>
      </c>
      <c r="E869" s="161" t="s">
        <v>476</v>
      </c>
      <c r="F869" s="161" t="s">
        <v>282</v>
      </c>
      <c r="G869" s="161" t="s">
        <v>363</v>
      </c>
      <c r="H869" s="162">
        <v>10.85</v>
      </c>
      <c r="I869" s="163"/>
      <c r="J869" s="158" t="s">
        <v>51</v>
      </c>
      <c r="K869" s="159"/>
      <c r="L869" s="153">
        <v>251.89</v>
      </c>
      <c r="M869" s="154">
        <f t="shared" si="112"/>
        <v>17.98</v>
      </c>
      <c r="N869" s="155" t="str">
        <f t="shared" si="113"/>
        <v/>
      </c>
      <c r="O869" s="156">
        <f t="shared" si="114"/>
        <v>2733.0065</v>
      </c>
      <c r="P869" s="156" t="e">
        <f t="shared" si="115"/>
        <v>#VALUE!</v>
      </c>
      <c r="Q869" s="156" t="e">
        <f t="shared" si="116"/>
        <v>#VALUE!</v>
      </c>
      <c r="R869" s="157" t="str">
        <f t="shared" si="118"/>
        <v>D</v>
      </c>
      <c r="S869" s="157">
        <f t="shared" si="117"/>
        <v>17.98</v>
      </c>
      <c r="T869" s="157">
        <f t="shared" si="111"/>
        <v>0</v>
      </c>
      <c r="U869" s="157">
        <f>IF(M869&lt;&gt;0,IF(M869=SVS,0,IF(M869=SVSg,0,IF(M869=Stundenverrechnungssatz!G5838,0,IF(M869=Stundenverrechnungssatz!I5838,0,IF(M869=Stundenverrechnungssatz!K5838,0,IF(M869=Stundenverrechnungssatz!M5838,0,1)))))))</f>
        <v>0</v>
      </c>
      <c r="V869" s="20"/>
    </row>
    <row r="870" spans="1:22" s="38" customFormat="1" ht="15" customHeight="1" x14ac:dyDescent="0.2">
      <c r="A870" s="160">
        <v>866</v>
      </c>
      <c r="B870" s="161" t="s">
        <v>1332</v>
      </c>
      <c r="C870" s="161" t="s">
        <v>495</v>
      </c>
      <c r="D870" s="161" t="s">
        <v>285</v>
      </c>
      <c r="E870" s="161" t="s">
        <v>477</v>
      </c>
      <c r="F870" s="161" t="s">
        <v>43</v>
      </c>
      <c r="G870" s="161" t="s">
        <v>363</v>
      </c>
      <c r="H870" s="162">
        <v>12.41</v>
      </c>
      <c r="I870" s="163"/>
      <c r="J870" s="158" t="s">
        <v>33</v>
      </c>
      <c r="K870" s="159"/>
      <c r="L870" s="153">
        <v>50.38</v>
      </c>
      <c r="M870" s="154">
        <f t="shared" si="112"/>
        <v>17.98</v>
      </c>
      <c r="N870" s="155" t="str">
        <f t="shared" si="113"/>
        <v/>
      </c>
      <c r="O870" s="156">
        <f t="shared" si="114"/>
        <v>625.21580000000006</v>
      </c>
      <c r="P870" s="156" t="e">
        <f t="shared" si="115"/>
        <v>#VALUE!</v>
      </c>
      <c r="Q870" s="156" t="e">
        <f t="shared" si="116"/>
        <v>#VALUE!</v>
      </c>
      <c r="R870" s="157" t="str">
        <f t="shared" si="118"/>
        <v>A</v>
      </c>
      <c r="S870" s="157">
        <f t="shared" si="117"/>
        <v>17.98</v>
      </c>
      <c r="T870" s="157">
        <f t="shared" si="111"/>
        <v>0</v>
      </c>
      <c r="U870" s="157">
        <f>IF(M870&lt;&gt;0,IF(M870=SVS,0,IF(M870=SVSg,0,IF(M870=Stundenverrechnungssatz!G5839,0,IF(M870=Stundenverrechnungssatz!I5839,0,IF(M870=Stundenverrechnungssatz!K5839,0,IF(M870=Stundenverrechnungssatz!M5839,0,1)))))))</f>
        <v>0</v>
      </c>
      <c r="V870" s="20"/>
    </row>
    <row r="871" spans="1:22" s="38" customFormat="1" ht="15" customHeight="1" x14ac:dyDescent="0.2">
      <c r="A871" s="160">
        <v>867</v>
      </c>
      <c r="B871" s="161" t="s">
        <v>1332</v>
      </c>
      <c r="C871" s="161" t="s">
        <v>495</v>
      </c>
      <c r="D871" s="161" t="s">
        <v>285</v>
      </c>
      <c r="E871" s="161" t="s">
        <v>478</v>
      </c>
      <c r="F871" s="161" t="s">
        <v>43</v>
      </c>
      <c r="G871" s="161" t="s">
        <v>363</v>
      </c>
      <c r="H871" s="162">
        <v>22.26</v>
      </c>
      <c r="I871" s="163"/>
      <c r="J871" s="158" t="s">
        <v>33</v>
      </c>
      <c r="K871" s="159"/>
      <c r="L871" s="153">
        <v>50.38</v>
      </c>
      <c r="M871" s="154">
        <f t="shared" si="112"/>
        <v>17.98</v>
      </c>
      <c r="N871" s="155" t="str">
        <f t="shared" si="113"/>
        <v/>
      </c>
      <c r="O871" s="156">
        <f t="shared" si="114"/>
        <v>1121.4588000000001</v>
      </c>
      <c r="P871" s="156" t="e">
        <f t="shared" si="115"/>
        <v>#VALUE!</v>
      </c>
      <c r="Q871" s="156" t="e">
        <f t="shared" si="116"/>
        <v>#VALUE!</v>
      </c>
      <c r="R871" s="157" t="str">
        <f t="shared" si="118"/>
        <v>A</v>
      </c>
      <c r="S871" s="157">
        <f t="shared" si="117"/>
        <v>17.98</v>
      </c>
      <c r="T871" s="157">
        <f t="shared" si="111"/>
        <v>0</v>
      </c>
      <c r="U871" s="157">
        <f>IF(M871&lt;&gt;0,IF(M871=SVS,0,IF(M871=SVSg,0,IF(M871=Stundenverrechnungssatz!G5840,0,IF(M871=Stundenverrechnungssatz!I5840,0,IF(M871=Stundenverrechnungssatz!K5840,0,IF(M871=Stundenverrechnungssatz!M5840,0,1)))))))</f>
        <v>0</v>
      </c>
      <c r="V871" s="20"/>
    </row>
    <row r="872" spans="1:22" s="38" customFormat="1" ht="15" customHeight="1" x14ac:dyDescent="0.2">
      <c r="A872" s="160">
        <v>868</v>
      </c>
      <c r="B872" s="161" t="s">
        <v>1332</v>
      </c>
      <c r="C872" s="161" t="s">
        <v>495</v>
      </c>
      <c r="D872" s="161" t="s">
        <v>285</v>
      </c>
      <c r="E872" s="161" t="s">
        <v>479</v>
      </c>
      <c r="F872" s="161" t="s">
        <v>280</v>
      </c>
      <c r="G872" s="161" t="s">
        <v>217</v>
      </c>
      <c r="H872" s="162">
        <v>1.35</v>
      </c>
      <c r="I872" s="163"/>
      <c r="J872" s="158" t="s">
        <v>34</v>
      </c>
      <c r="K872" s="159"/>
      <c r="L872" s="153">
        <v>251.89</v>
      </c>
      <c r="M872" s="154">
        <f t="shared" si="112"/>
        <v>17.98</v>
      </c>
      <c r="N872" s="155" t="str">
        <f t="shared" si="113"/>
        <v/>
      </c>
      <c r="O872" s="156">
        <f t="shared" si="114"/>
        <v>340.05149999999998</v>
      </c>
      <c r="P872" s="156" t="e">
        <f t="shared" si="115"/>
        <v>#VALUE!</v>
      </c>
      <c r="Q872" s="156" t="e">
        <f t="shared" si="116"/>
        <v>#VALUE!</v>
      </c>
      <c r="R872" s="157" t="str">
        <f t="shared" si="118"/>
        <v>C</v>
      </c>
      <c r="S872" s="157">
        <f t="shared" si="117"/>
        <v>17.98</v>
      </c>
      <c r="T872" s="157">
        <f t="shared" si="111"/>
        <v>0</v>
      </c>
      <c r="U872" s="157">
        <f>IF(M872&lt;&gt;0,IF(M872=SVS,0,IF(M872=SVSg,0,IF(M872=Stundenverrechnungssatz!G5841,0,IF(M872=Stundenverrechnungssatz!I5841,0,IF(M872=Stundenverrechnungssatz!K5841,0,IF(M872=Stundenverrechnungssatz!M5841,0,1)))))))</f>
        <v>0</v>
      </c>
      <c r="V872" s="20"/>
    </row>
    <row r="873" spans="1:22" s="38" customFormat="1" ht="15" customHeight="1" x14ac:dyDescent="0.2">
      <c r="A873" s="160">
        <v>869</v>
      </c>
      <c r="B873" s="161" t="s">
        <v>1332</v>
      </c>
      <c r="C873" s="161" t="s">
        <v>495</v>
      </c>
      <c r="D873" s="161" t="s">
        <v>285</v>
      </c>
      <c r="E873" s="161" t="s">
        <v>480</v>
      </c>
      <c r="F873" s="161" t="s">
        <v>383</v>
      </c>
      <c r="G873" s="161" t="s">
        <v>358</v>
      </c>
      <c r="H873" s="162">
        <v>689.13</v>
      </c>
      <c r="I873" s="163"/>
      <c r="J873" s="158" t="s">
        <v>39</v>
      </c>
      <c r="K873" s="159"/>
      <c r="L873" s="153">
        <v>251.89</v>
      </c>
      <c r="M873" s="154">
        <f t="shared" si="112"/>
        <v>17.98</v>
      </c>
      <c r="N873" s="155" t="str">
        <f t="shared" si="113"/>
        <v/>
      </c>
      <c r="O873" s="156">
        <f t="shared" si="114"/>
        <v>173584.95569999999</v>
      </c>
      <c r="P873" s="156" t="e">
        <f t="shared" si="115"/>
        <v>#VALUE!</v>
      </c>
      <c r="Q873" s="156" t="e">
        <f t="shared" si="116"/>
        <v>#VALUE!</v>
      </c>
      <c r="R873" s="157" t="str">
        <f t="shared" si="118"/>
        <v>W</v>
      </c>
      <c r="S873" s="157">
        <f t="shared" si="117"/>
        <v>17.98</v>
      </c>
      <c r="T873" s="157">
        <f t="shared" si="111"/>
        <v>0</v>
      </c>
      <c r="U873" s="157">
        <f>IF(M873&lt;&gt;0,IF(M873=SVS,0,IF(M873=SVSg,0,IF(M873=Stundenverrechnungssatz!G5842,0,IF(M873=Stundenverrechnungssatz!I5842,0,IF(M873=Stundenverrechnungssatz!K5842,0,IF(M873=Stundenverrechnungssatz!M5842,0,1)))))))</f>
        <v>0</v>
      </c>
      <c r="V873" s="20"/>
    </row>
    <row r="874" spans="1:22" s="38" customFormat="1" ht="15" customHeight="1" x14ac:dyDescent="0.2">
      <c r="A874" s="160">
        <v>870</v>
      </c>
      <c r="B874" s="161" t="s">
        <v>1332</v>
      </c>
      <c r="C874" s="161" t="s">
        <v>495</v>
      </c>
      <c r="D874" s="161" t="s">
        <v>285</v>
      </c>
      <c r="E874" s="161" t="s">
        <v>1333</v>
      </c>
      <c r="F874" s="161" t="s">
        <v>345</v>
      </c>
      <c r="G874" s="161" t="s">
        <v>356</v>
      </c>
      <c r="H874" s="162">
        <v>45.17</v>
      </c>
      <c r="I874" s="163"/>
      <c r="J874" s="158" t="s">
        <v>32</v>
      </c>
      <c r="K874" s="159"/>
      <c r="L874" s="153">
        <v>125.95</v>
      </c>
      <c r="M874" s="154">
        <f t="shared" si="112"/>
        <v>17.98</v>
      </c>
      <c r="N874" s="155" t="str">
        <f t="shared" si="113"/>
        <v/>
      </c>
      <c r="O874" s="156">
        <f t="shared" si="114"/>
        <v>5689.1615000000002</v>
      </c>
      <c r="P874" s="156" t="e">
        <f t="shared" si="115"/>
        <v>#VALUE!</v>
      </c>
      <c r="Q874" s="156" t="e">
        <f t="shared" si="116"/>
        <v>#VALUE!</v>
      </c>
      <c r="R874" s="157" t="str">
        <f t="shared" si="118"/>
        <v>B</v>
      </c>
      <c r="S874" s="157">
        <f t="shared" si="117"/>
        <v>17.98</v>
      </c>
      <c r="T874" s="157">
        <f t="shared" si="111"/>
        <v>0</v>
      </c>
      <c r="U874" s="157">
        <f>IF(M874&lt;&gt;0,IF(M874=SVS,0,IF(M874=SVSg,0,IF(M874=Stundenverrechnungssatz!G5843,0,IF(M874=Stundenverrechnungssatz!I5843,0,IF(M874=Stundenverrechnungssatz!K5843,0,IF(M874=Stundenverrechnungssatz!M5843,0,1)))))))</f>
        <v>0</v>
      </c>
      <c r="V874" s="20"/>
    </row>
    <row r="875" spans="1:22" s="38" customFormat="1" ht="15" customHeight="1" x14ac:dyDescent="0.2">
      <c r="A875" s="160">
        <v>871</v>
      </c>
      <c r="B875" s="161" t="s">
        <v>1332</v>
      </c>
      <c r="C875" s="161" t="s">
        <v>495</v>
      </c>
      <c r="D875" s="161" t="s">
        <v>285</v>
      </c>
      <c r="E875" s="161" t="s">
        <v>1334</v>
      </c>
      <c r="F875" s="161" t="s">
        <v>264</v>
      </c>
      <c r="G875" s="161" t="s">
        <v>356</v>
      </c>
      <c r="H875" s="162">
        <v>301.75</v>
      </c>
      <c r="I875" s="163"/>
      <c r="J875" s="158" t="s">
        <v>64</v>
      </c>
      <c r="K875" s="159"/>
      <c r="L875" s="153">
        <v>12</v>
      </c>
      <c r="M875" s="154">
        <f t="shared" si="112"/>
        <v>17.98</v>
      </c>
      <c r="N875" s="155" t="str">
        <f t="shared" si="113"/>
        <v/>
      </c>
      <c r="O875" s="156">
        <f t="shared" si="114"/>
        <v>3621</v>
      </c>
      <c r="P875" s="156" t="e">
        <f t="shared" si="115"/>
        <v>#VALUE!</v>
      </c>
      <c r="Q875" s="156" t="e">
        <f t="shared" si="116"/>
        <v>#VALUE!</v>
      </c>
      <c r="R875" s="157" t="str">
        <f t="shared" si="118"/>
        <v>T</v>
      </c>
      <c r="S875" s="157">
        <f t="shared" si="117"/>
        <v>17.98</v>
      </c>
      <c r="T875" s="157">
        <f t="shared" si="111"/>
        <v>0</v>
      </c>
      <c r="U875" s="157">
        <f>IF(M875&lt;&gt;0,IF(M875=SVS,0,IF(M875=SVSg,0,IF(M875=Stundenverrechnungssatz!G5844,0,IF(M875=Stundenverrechnungssatz!I5844,0,IF(M875=Stundenverrechnungssatz!K5844,0,IF(M875=Stundenverrechnungssatz!M5844,0,1)))))))</f>
        <v>0</v>
      </c>
      <c r="V875" s="20"/>
    </row>
    <row r="876" spans="1:22" s="38" customFormat="1" ht="15" customHeight="1" x14ac:dyDescent="0.2">
      <c r="A876" s="160">
        <v>872</v>
      </c>
      <c r="B876" s="161" t="s">
        <v>1332</v>
      </c>
      <c r="C876" s="161" t="s">
        <v>495</v>
      </c>
      <c r="D876" s="161" t="s">
        <v>285</v>
      </c>
      <c r="E876" s="161" t="s">
        <v>481</v>
      </c>
      <c r="F876" s="161" t="s">
        <v>341</v>
      </c>
      <c r="G876" s="161" t="s">
        <v>380</v>
      </c>
      <c r="H876" s="162">
        <v>7.24</v>
      </c>
      <c r="I876" s="163"/>
      <c r="J876" s="158" t="s">
        <v>66</v>
      </c>
      <c r="K876" s="159"/>
      <c r="L876" s="153">
        <v>1</v>
      </c>
      <c r="M876" s="154">
        <f t="shared" si="112"/>
        <v>17.98</v>
      </c>
      <c r="N876" s="155" t="str">
        <f t="shared" si="113"/>
        <v/>
      </c>
      <c r="O876" s="156">
        <f t="shared" si="114"/>
        <v>7.24</v>
      </c>
      <c r="P876" s="156" t="e">
        <f t="shared" si="115"/>
        <v>#VALUE!</v>
      </c>
      <c r="Q876" s="156" t="e">
        <f t="shared" si="116"/>
        <v>#VALUE!</v>
      </c>
      <c r="R876" s="157" t="str">
        <f t="shared" si="118"/>
        <v>T</v>
      </c>
      <c r="S876" s="157">
        <f t="shared" si="117"/>
        <v>17.98</v>
      </c>
      <c r="T876" s="157">
        <f t="shared" si="111"/>
        <v>0</v>
      </c>
      <c r="U876" s="157">
        <f>IF(M876&lt;&gt;0,IF(M876=SVS,0,IF(M876=SVSg,0,IF(M876=Stundenverrechnungssatz!G5845,0,IF(M876=Stundenverrechnungssatz!I5845,0,IF(M876=Stundenverrechnungssatz!K5845,0,IF(M876=Stundenverrechnungssatz!M5845,0,1)))))))</f>
        <v>0</v>
      </c>
      <c r="V876" s="20"/>
    </row>
    <row r="877" spans="1:22" s="38" customFormat="1" ht="15" customHeight="1" x14ac:dyDescent="0.2">
      <c r="A877" s="160">
        <v>873</v>
      </c>
      <c r="B877" s="161" t="s">
        <v>1332</v>
      </c>
      <c r="C877" s="161" t="s">
        <v>495</v>
      </c>
      <c r="D877" s="161" t="s">
        <v>285</v>
      </c>
      <c r="E877" s="161" t="s">
        <v>482</v>
      </c>
      <c r="F877" s="161" t="s">
        <v>381</v>
      </c>
      <c r="G877" s="161" t="s">
        <v>213</v>
      </c>
      <c r="H877" s="162">
        <v>26.64</v>
      </c>
      <c r="I877" s="163"/>
      <c r="J877" s="158" t="s">
        <v>64</v>
      </c>
      <c r="K877" s="159"/>
      <c r="L877" s="153">
        <v>12</v>
      </c>
      <c r="M877" s="154">
        <f t="shared" si="112"/>
        <v>17.98</v>
      </c>
      <c r="N877" s="155" t="str">
        <f t="shared" si="113"/>
        <v/>
      </c>
      <c r="O877" s="156">
        <f t="shared" si="114"/>
        <v>319.68</v>
      </c>
      <c r="P877" s="156" t="e">
        <f t="shared" si="115"/>
        <v>#VALUE!</v>
      </c>
      <c r="Q877" s="156" t="e">
        <f t="shared" si="116"/>
        <v>#VALUE!</v>
      </c>
      <c r="R877" s="157" t="str">
        <f t="shared" si="118"/>
        <v>T</v>
      </c>
      <c r="S877" s="157">
        <f t="shared" si="117"/>
        <v>17.98</v>
      </c>
      <c r="T877" s="157">
        <f t="shared" si="111"/>
        <v>0</v>
      </c>
      <c r="U877" s="157">
        <f>IF(M877&lt;&gt;0,IF(M877=SVS,0,IF(M877=SVSg,0,IF(M877=Stundenverrechnungssatz!G5846,0,IF(M877=Stundenverrechnungssatz!I5846,0,IF(M877=Stundenverrechnungssatz!K5846,0,IF(M877=Stundenverrechnungssatz!M5846,0,1)))))))</f>
        <v>0</v>
      </c>
      <c r="V877" s="20"/>
    </row>
    <row r="878" spans="1:22" s="38" customFormat="1" ht="15" customHeight="1" x14ac:dyDescent="0.2">
      <c r="A878" s="160">
        <v>874</v>
      </c>
      <c r="B878" s="161" t="s">
        <v>1332</v>
      </c>
      <c r="C878" s="161" t="s">
        <v>495</v>
      </c>
      <c r="D878" s="161" t="s">
        <v>285</v>
      </c>
      <c r="E878" s="161" t="s">
        <v>483</v>
      </c>
      <c r="F878" s="161" t="s">
        <v>216</v>
      </c>
      <c r="G878" s="161" t="s">
        <v>213</v>
      </c>
      <c r="H878" s="162">
        <v>5.67</v>
      </c>
      <c r="I878" s="163"/>
      <c r="J878" s="158" t="s">
        <v>119</v>
      </c>
      <c r="K878" s="159"/>
      <c r="L878" s="153">
        <v>0</v>
      </c>
      <c r="M878" s="154">
        <f t="shared" si="112"/>
        <v>17.98</v>
      </c>
      <c r="N878" s="155">
        <f t="shared" si="113"/>
        <v>1.0000000000000001E-5</v>
      </c>
      <c r="O878" s="156">
        <f t="shared" si="114"/>
        <v>0</v>
      </c>
      <c r="P878" s="156">
        <f t="shared" si="115"/>
        <v>0</v>
      </c>
      <c r="Q878" s="156">
        <f t="shared" si="116"/>
        <v>0</v>
      </c>
      <c r="R878" s="157" t="str">
        <f t="shared" si="118"/>
        <v>n</v>
      </c>
      <c r="S878" s="157">
        <f t="shared" si="117"/>
        <v>17.98</v>
      </c>
      <c r="T878" s="157">
        <f t="shared" si="111"/>
        <v>0</v>
      </c>
      <c r="U878" s="157">
        <f>IF(M878&lt;&gt;0,IF(M878=SVS,0,IF(M878=SVSg,0,IF(M878=Stundenverrechnungssatz!G5847,0,IF(M878=Stundenverrechnungssatz!I5847,0,IF(M878=Stundenverrechnungssatz!K5847,0,IF(M878=Stundenverrechnungssatz!M5847,0,1)))))))</f>
        <v>0</v>
      </c>
      <c r="V878" s="20"/>
    </row>
    <row r="879" spans="1:22" s="38" customFormat="1" ht="15" customHeight="1" x14ac:dyDescent="0.2">
      <c r="A879" s="160">
        <v>875</v>
      </c>
      <c r="B879" s="161" t="s">
        <v>1332</v>
      </c>
      <c r="C879" s="161" t="s">
        <v>495</v>
      </c>
      <c r="D879" s="161" t="s">
        <v>285</v>
      </c>
      <c r="E879" s="161" t="s">
        <v>484</v>
      </c>
      <c r="F879" s="161" t="s">
        <v>346</v>
      </c>
      <c r="G879" s="161" t="s">
        <v>259</v>
      </c>
      <c r="H879" s="162">
        <v>21.44</v>
      </c>
      <c r="I879" s="163"/>
      <c r="J879" s="158" t="s">
        <v>66</v>
      </c>
      <c r="K879" s="159"/>
      <c r="L879" s="153">
        <v>1</v>
      </c>
      <c r="M879" s="154">
        <f t="shared" si="112"/>
        <v>17.98</v>
      </c>
      <c r="N879" s="155" t="str">
        <f t="shared" si="113"/>
        <v/>
      </c>
      <c r="O879" s="156">
        <f t="shared" si="114"/>
        <v>21.44</v>
      </c>
      <c r="P879" s="156" t="e">
        <f t="shared" si="115"/>
        <v>#VALUE!</v>
      </c>
      <c r="Q879" s="156" t="e">
        <f t="shared" si="116"/>
        <v>#VALUE!</v>
      </c>
      <c r="R879" s="157" t="str">
        <f t="shared" si="118"/>
        <v>T</v>
      </c>
      <c r="S879" s="157">
        <f t="shared" si="117"/>
        <v>17.98</v>
      </c>
      <c r="T879" s="157">
        <f t="shared" si="111"/>
        <v>0</v>
      </c>
      <c r="U879" s="157">
        <f>IF(M879&lt;&gt;0,IF(M879=SVS,0,IF(M879=SVSg,0,IF(M879=Stundenverrechnungssatz!G5848,0,IF(M879=Stundenverrechnungssatz!I5848,0,IF(M879=Stundenverrechnungssatz!K5848,0,IF(M879=Stundenverrechnungssatz!M5848,0,1)))))))</f>
        <v>0</v>
      </c>
      <c r="V879" s="20"/>
    </row>
    <row r="880" spans="1:22" s="38" customFormat="1" ht="15" customHeight="1" x14ac:dyDescent="0.2">
      <c r="A880" s="160">
        <v>876</v>
      </c>
      <c r="B880" s="161" t="s">
        <v>1332</v>
      </c>
      <c r="C880" s="161" t="s">
        <v>495</v>
      </c>
      <c r="D880" s="161" t="s">
        <v>285</v>
      </c>
      <c r="E880" s="161" t="s">
        <v>485</v>
      </c>
      <c r="F880" s="161" t="s">
        <v>345</v>
      </c>
      <c r="G880" s="161" t="s">
        <v>213</v>
      </c>
      <c r="H880" s="162">
        <v>42.03</v>
      </c>
      <c r="I880" s="163"/>
      <c r="J880" s="158" t="s">
        <v>32</v>
      </c>
      <c r="K880" s="159"/>
      <c r="L880" s="153">
        <v>125.95</v>
      </c>
      <c r="M880" s="154">
        <f t="shared" si="112"/>
        <v>17.98</v>
      </c>
      <c r="N880" s="155" t="str">
        <f t="shared" si="113"/>
        <v/>
      </c>
      <c r="O880" s="156">
        <f t="shared" si="114"/>
        <v>5293.6785</v>
      </c>
      <c r="P880" s="156" t="e">
        <f t="shared" si="115"/>
        <v>#VALUE!</v>
      </c>
      <c r="Q880" s="156" t="e">
        <f t="shared" si="116"/>
        <v>#VALUE!</v>
      </c>
      <c r="R880" s="157" t="str">
        <f t="shared" si="118"/>
        <v>B</v>
      </c>
      <c r="S880" s="157">
        <f t="shared" si="117"/>
        <v>17.98</v>
      </c>
      <c r="T880" s="157">
        <f t="shared" si="111"/>
        <v>0</v>
      </c>
      <c r="U880" s="157">
        <f>IF(M880&lt;&gt;0,IF(M880=SVS,0,IF(M880=SVSg,0,IF(M880=Stundenverrechnungssatz!G5849,0,IF(M880=Stundenverrechnungssatz!I5849,0,IF(M880=Stundenverrechnungssatz!K5849,0,IF(M880=Stundenverrechnungssatz!M5849,0,1)))))))</f>
        <v>0</v>
      </c>
      <c r="V880" s="20"/>
    </row>
    <row r="881" spans="1:22" s="38" customFormat="1" ht="15" customHeight="1" x14ac:dyDescent="0.2">
      <c r="A881" s="160">
        <v>877</v>
      </c>
      <c r="B881" s="161" t="s">
        <v>1332</v>
      </c>
      <c r="C881" s="161" t="s">
        <v>495</v>
      </c>
      <c r="D881" s="161" t="s">
        <v>285</v>
      </c>
      <c r="E881" s="161" t="s">
        <v>430</v>
      </c>
      <c r="F881" s="161" t="s">
        <v>263</v>
      </c>
      <c r="G881" s="161" t="s">
        <v>213</v>
      </c>
      <c r="H881" s="162">
        <v>14.33</v>
      </c>
      <c r="I881" s="163"/>
      <c r="J881" s="158" t="s">
        <v>64</v>
      </c>
      <c r="K881" s="159"/>
      <c r="L881" s="153">
        <v>12</v>
      </c>
      <c r="M881" s="154">
        <f t="shared" si="112"/>
        <v>17.98</v>
      </c>
      <c r="N881" s="155" t="str">
        <f t="shared" si="113"/>
        <v/>
      </c>
      <c r="O881" s="156">
        <f t="shared" si="114"/>
        <v>171.96</v>
      </c>
      <c r="P881" s="156" t="e">
        <f t="shared" si="115"/>
        <v>#VALUE!</v>
      </c>
      <c r="Q881" s="156" t="e">
        <f t="shared" si="116"/>
        <v>#VALUE!</v>
      </c>
      <c r="R881" s="157" t="str">
        <f t="shared" si="118"/>
        <v>T</v>
      </c>
      <c r="S881" s="157">
        <f t="shared" si="117"/>
        <v>17.98</v>
      </c>
      <c r="T881" s="157">
        <f t="shared" si="111"/>
        <v>0</v>
      </c>
      <c r="U881" s="157">
        <f>IF(M881&lt;&gt;0,IF(M881=SVS,0,IF(M881=SVSg,0,IF(M881=Stundenverrechnungssatz!G5850,0,IF(M881=Stundenverrechnungssatz!I5850,0,IF(M881=Stundenverrechnungssatz!K5850,0,IF(M881=Stundenverrechnungssatz!M5850,0,1)))))))</f>
        <v>0</v>
      </c>
      <c r="V881" s="20"/>
    </row>
    <row r="882" spans="1:22" s="38" customFormat="1" ht="15" customHeight="1" x14ac:dyDescent="0.2">
      <c r="A882" s="160">
        <v>878</v>
      </c>
      <c r="B882" s="161" t="s">
        <v>1332</v>
      </c>
      <c r="C882" s="161" t="s">
        <v>495</v>
      </c>
      <c r="D882" s="161" t="s">
        <v>285</v>
      </c>
      <c r="E882" s="161" t="s">
        <v>486</v>
      </c>
      <c r="F882" s="161" t="s">
        <v>451</v>
      </c>
      <c r="G882" s="161" t="s">
        <v>213</v>
      </c>
      <c r="H882" s="162">
        <v>15.24</v>
      </c>
      <c r="I882" s="163"/>
      <c r="J882" s="158" t="s">
        <v>64</v>
      </c>
      <c r="K882" s="159"/>
      <c r="L882" s="153">
        <v>12</v>
      </c>
      <c r="M882" s="154">
        <f t="shared" si="112"/>
        <v>17.98</v>
      </c>
      <c r="N882" s="155" t="str">
        <f t="shared" si="113"/>
        <v/>
      </c>
      <c r="O882" s="156">
        <f t="shared" si="114"/>
        <v>182.88</v>
      </c>
      <c r="P882" s="156" t="e">
        <f t="shared" si="115"/>
        <v>#VALUE!</v>
      </c>
      <c r="Q882" s="156" t="e">
        <f t="shared" si="116"/>
        <v>#VALUE!</v>
      </c>
      <c r="R882" s="157" t="str">
        <f t="shared" si="118"/>
        <v>T</v>
      </c>
      <c r="S882" s="157">
        <f t="shared" si="117"/>
        <v>17.98</v>
      </c>
      <c r="T882" s="157">
        <f t="shared" si="111"/>
        <v>0</v>
      </c>
      <c r="U882" s="157">
        <f>IF(M882&lt;&gt;0,IF(M882=SVS,0,IF(M882=SVSg,0,IF(M882=Stundenverrechnungssatz!G5851,0,IF(M882=Stundenverrechnungssatz!I5851,0,IF(M882=Stundenverrechnungssatz!K5851,0,IF(M882=Stundenverrechnungssatz!M5851,0,1)))))))</f>
        <v>0</v>
      </c>
      <c r="V882" s="20"/>
    </row>
    <row r="883" spans="1:22" s="38" customFormat="1" ht="15" customHeight="1" x14ac:dyDescent="0.2">
      <c r="A883" s="160">
        <v>879</v>
      </c>
      <c r="B883" s="161" t="s">
        <v>1332</v>
      </c>
      <c r="C883" s="161" t="s">
        <v>495</v>
      </c>
      <c r="D883" s="161" t="s">
        <v>285</v>
      </c>
      <c r="E883" s="161" t="s">
        <v>488</v>
      </c>
      <c r="F883" s="161" t="s">
        <v>425</v>
      </c>
      <c r="G883" s="161" t="s">
        <v>213</v>
      </c>
      <c r="H883" s="162">
        <v>11</v>
      </c>
      <c r="I883" s="163"/>
      <c r="J883" s="158" t="s">
        <v>32</v>
      </c>
      <c r="K883" s="159"/>
      <c r="L883" s="153">
        <v>125.95</v>
      </c>
      <c r="M883" s="154">
        <f t="shared" si="112"/>
        <v>17.98</v>
      </c>
      <c r="N883" s="155" t="str">
        <f t="shared" si="113"/>
        <v/>
      </c>
      <c r="O883" s="156">
        <f t="shared" si="114"/>
        <v>1385.45</v>
      </c>
      <c r="P883" s="156" t="e">
        <f t="shared" si="115"/>
        <v>#VALUE!</v>
      </c>
      <c r="Q883" s="156" t="e">
        <f t="shared" si="116"/>
        <v>#VALUE!</v>
      </c>
      <c r="R883" s="157" t="str">
        <f t="shared" si="118"/>
        <v>B</v>
      </c>
      <c r="S883" s="157">
        <f t="shared" si="117"/>
        <v>17.98</v>
      </c>
      <c r="T883" s="157">
        <f t="shared" si="111"/>
        <v>0</v>
      </c>
      <c r="U883" s="157">
        <f>IF(M883&lt;&gt;0,IF(M883=SVS,0,IF(M883=SVSg,0,IF(M883=Stundenverrechnungssatz!G5852,0,IF(M883=Stundenverrechnungssatz!I5852,0,IF(M883=Stundenverrechnungssatz!K5852,0,IF(M883=Stundenverrechnungssatz!M5852,0,1)))))))</f>
        <v>0</v>
      </c>
      <c r="V883" s="20"/>
    </row>
    <row r="884" spans="1:22" s="38" customFormat="1" ht="15" customHeight="1" x14ac:dyDescent="0.2">
      <c r="A884" s="160">
        <v>880</v>
      </c>
      <c r="B884" s="161" t="s">
        <v>1332</v>
      </c>
      <c r="C884" s="161" t="s">
        <v>495</v>
      </c>
      <c r="D884" s="161" t="s">
        <v>285</v>
      </c>
      <c r="E884" s="161" t="s">
        <v>489</v>
      </c>
      <c r="F884" s="161" t="s">
        <v>381</v>
      </c>
      <c r="G884" s="161" t="s">
        <v>213</v>
      </c>
      <c r="H884" s="162">
        <v>9.15</v>
      </c>
      <c r="I884" s="163"/>
      <c r="J884" s="158" t="s">
        <v>64</v>
      </c>
      <c r="K884" s="159"/>
      <c r="L884" s="153">
        <v>12</v>
      </c>
      <c r="M884" s="154">
        <f t="shared" si="112"/>
        <v>17.98</v>
      </c>
      <c r="N884" s="155" t="str">
        <f t="shared" si="113"/>
        <v/>
      </c>
      <c r="O884" s="156">
        <f t="shared" si="114"/>
        <v>109.80000000000001</v>
      </c>
      <c r="P884" s="156" t="e">
        <f t="shared" si="115"/>
        <v>#VALUE!</v>
      </c>
      <c r="Q884" s="156" t="e">
        <f t="shared" si="116"/>
        <v>#VALUE!</v>
      </c>
      <c r="R884" s="157" t="str">
        <f t="shared" si="118"/>
        <v>T</v>
      </c>
      <c r="S884" s="157">
        <f t="shared" si="117"/>
        <v>17.98</v>
      </c>
      <c r="T884" s="157">
        <f t="shared" si="111"/>
        <v>0</v>
      </c>
      <c r="U884" s="157">
        <f>IF(M884&lt;&gt;0,IF(M884=SVS,0,IF(M884=SVSg,0,IF(M884=Stundenverrechnungssatz!G5853,0,IF(M884=Stundenverrechnungssatz!I5853,0,IF(M884=Stundenverrechnungssatz!K5853,0,IF(M884=Stundenverrechnungssatz!M5853,0,1)))))))</f>
        <v>0</v>
      </c>
      <c r="V884" s="20"/>
    </row>
    <row r="885" spans="1:22" s="38" customFormat="1" ht="15" customHeight="1" x14ac:dyDescent="0.2">
      <c r="A885" s="160">
        <v>881</v>
      </c>
      <c r="B885" s="161" t="s">
        <v>1332</v>
      </c>
      <c r="C885" s="161" t="s">
        <v>495</v>
      </c>
      <c r="D885" s="161" t="s">
        <v>285</v>
      </c>
      <c r="E885" s="161" t="s">
        <v>490</v>
      </c>
      <c r="F885" s="161" t="s">
        <v>280</v>
      </c>
      <c r="G885" s="161" t="s">
        <v>217</v>
      </c>
      <c r="H885" s="162">
        <v>4.83</v>
      </c>
      <c r="I885" s="163"/>
      <c r="J885" s="158" t="s">
        <v>34</v>
      </c>
      <c r="K885" s="159"/>
      <c r="L885" s="153">
        <v>251.89</v>
      </c>
      <c r="M885" s="154">
        <f t="shared" si="112"/>
        <v>17.98</v>
      </c>
      <c r="N885" s="155" t="str">
        <f t="shared" si="113"/>
        <v/>
      </c>
      <c r="O885" s="156">
        <f t="shared" si="114"/>
        <v>1216.6287</v>
      </c>
      <c r="P885" s="156" t="e">
        <f t="shared" si="115"/>
        <v>#VALUE!</v>
      </c>
      <c r="Q885" s="156" t="e">
        <f t="shared" si="116"/>
        <v>#VALUE!</v>
      </c>
      <c r="R885" s="157" t="str">
        <f t="shared" si="118"/>
        <v>C</v>
      </c>
      <c r="S885" s="157">
        <f t="shared" si="117"/>
        <v>17.98</v>
      </c>
      <c r="T885" s="157">
        <f t="shared" si="111"/>
        <v>0</v>
      </c>
      <c r="U885" s="157">
        <f>IF(M885&lt;&gt;0,IF(M885=SVS,0,IF(M885=SVSg,0,IF(M885=Stundenverrechnungssatz!G5854,0,IF(M885=Stundenverrechnungssatz!I5854,0,IF(M885=Stundenverrechnungssatz!K5854,0,IF(M885=Stundenverrechnungssatz!M5854,0,1)))))))</f>
        <v>0</v>
      </c>
      <c r="V885" s="20"/>
    </row>
    <row r="886" spans="1:22" s="38" customFormat="1" ht="15" customHeight="1" x14ac:dyDescent="0.2">
      <c r="A886" s="160">
        <v>882</v>
      </c>
      <c r="B886" s="161" t="s">
        <v>1332</v>
      </c>
      <c r="C886" s="161" t="s">
        <v>495</v>
      </c>
      <c r="D886" s="161" t="s">
        <v>285</v>
      </c>
      <c r="E886" s="161" t="s">
        <v>492</v>
      </c>
      <c r="F886" s="161" t="s">
        <v>1335</v>
      </c>
      <c r="G886" s="161" t="s">
        <v>213</v>
      </c>
      <c r="H886" s="162">
        <v>9.1</v>
      </c>
      <c r="I886" s="163"/>
      <c r="J886" s="158" t="s">
        <v>33</v>
      </c>
      <c r="K886" s="159"/>
      <c r="L886" s="153">
        <v>50.38</v>
      </c>
      <c r="M886" s="154">
        <f t="shared" si="112"/>
        <v>17.98</v>
      </c>
      <c r="N886" s="155" t="str">
        <f t="shared" si="113"/>
        <v/>
      </c>
      <c r="O886" s="156">
        <f t="shared" si="114"/>
        <v>458.45800000000003</v>
      </c>
      <c r="P886" s="156" t="e">
        <f t="shared" si="115"/>
        <v>#VALUE!</v>
      </c>
      <c r="Q886" s="156" t="e">
        <f t="shared" si="116"/>
        <v>#VALUE!</v>
      </c>
      <c r="R886" s="157" t="str">
        <f t="shared" si="118"/>
        <v>A</v>
      </c>
      <c r="S886" s="157">
        <f t="shared" si="117"/>
        <v>17.98</v>
      </c>
      <c r="T886" s="157">
        <f t="shared" si="111"/>
        <v>0</v>
      </c>
      <c r="U886" s="157">
        <f>IF(M886&lt;&gt;0,IF(M886=SVS,0,IF(M886=SVSg,0,IF(M886=Stundenverrechnungssatz!G5855,0,IF(M886=Stundenverrechnungssatz!I5855,0,IF(M886=Stundenverrechnungssatz!K5855,0,IF(M886=Stundenverrechnungssatz!M5855,0,1)))))))</f>
        <v>0</v>
      </c>
      <c r="V886" s="20"/>
    </row>
    <row r="887" spans="1:22" s="38" customFormat="1" ht="15" customHeight="1" x14ac:dyDescent="0.2">
      <c r="A887" s="160">
        <v>883</v>
      </c>
      <c r="B887" s="161" t="s">
        <v>1332</v>
      </c>
      <c r="C887" s="161" t="s">
        <v>495</v>
      </c>
      <c r="D887" s="161" t="s">
        <v>285</v>
      </c>
      <c r="E887" s="161" t="s">
        <v>493</v>
      </c>
      <c r="F887" s="161" t="s">
        <v>425</v>
      </c>
      <c r="G887" s="161" t="s">
        <v>213</v>
      </c>
      <c r="H887" s="162">
        <v>40.869999999999997</v>
      </c>
      <c r="I887" s="163"/>
      <c r="J887" s="158" t="s">
        <v>32</v>
      </c>
      <c r="K887" s="159"/>
      <c r="L887" s="153">
        <v>125.95</v>
      </c>
      <c r="M887" s="154">
        <f t="shared" si="112"/>
        <v>17.98</v>
      </c>
      <c r="N887" s="155" t="str">
        <f t="shared" si="113"/>
        <v/>
      </c>
      <c r="O887" s="156">
        <f t="shared" si="114"/>
        <v>5147.5765000000001</v>
      </c>
      <c r="P887" s="156" t="e">
        <f t="shared" si="115"/>
        <v>#VALUE!</v>
      </c>
      <c r="Q887" s="156" t="e">
        <f t="shared" si="116"/>
        <v>#VALUE!</v>
      </c>
      <c r="R887" s="157" t="str">
        <f t="shared" si="118"/>
        <v>B</v>
      </c>
      <c r="S887" s="157">
        <f t="shared" si="117"/>
        <v>17.98</v>
      </c>
      <c r="T887" s="157">
        <f t="shared" si="111"/>
        <v>0</v>
      </c>
      <c r="U887" s="157">
        <f>IF(M887&lt;&gt;0,IF(M887=SVS,0,IF(M887=SVSg,0,IF(M887=Stundenverrechnungssatz!G5856,0,IF(M887=Stundenverrechnungssatz!I5856,0,IF(M887=Stundenverrechnungssatz!K5856,0,IF(M887=Stundenverrechnungssatz!M5856,0,1)))))))</f>
        <v>0</v>
      </c>
      <c r="V887" s="20"/>
    </row>
    <row r="888" spans="1:22" s="38" customFormat="1" ht="15" customHeight="1" x14ac:dyDescent="0.2">
      <c r="A888" s="160">
        <v>884</v>
      </c>
      <c r="B888" s="161" t="s">
        <v>1332</v>
      </c>
      <c r="C888" s="161" t="s">
        <v>495</v>
      </c>
      <c r="D888" s="161" t="s">
        <v>285</v>
      </c>
      <c r="E888" s="161" t="s">
        <v>494</v>
      </c>
      <c r="F888" s="161" t="s">
        <v>282</v>
      </c>
      <c r="G888" s="161" t="s">
        <v>213</v>
      </c>
      <c r="H888" s="162">
        <v>17.34</v>
      </c>
      <c r="I888" s="163"/>
      <c r="J888" s="158" t="s">
        <v>51</v>
      </c>
      <c r="K888" s="159"/>
      <c r="L888" s="153">
        <v>251.89</v>
      </c>
      <c r="M888" s="154">
        <f t="shared" si="112"/>
        <v>17.98</v>
      </c>
      <c r="N888" s="155" t="str">
        <f t="shared" si="113"/>
        <v/>
      </c>
      <c r="O888" s="156">
        <f t="shared" si="114"/>
        <v>4367.7725999999993</v>
      </c>
      <c r="P888" s="156" t="e">
        <f t="shared" si="115"/>
        <v>#VALUE!</v>
      </c>
      <c r="Q888" s="156" t="e">
        <f t="shared" si="116"/>
        <v>#VALUE!</v>
      </c>
      <c r="R888" s="157" t="str">
        <f t="shared" si="118"/>
        <v>D</v>
      </c>
      <c r="S888" s="157">
        <f t="shared" si="117"/>
        <v>17.98</v>
      </c>
      <c r="T888" s="157">
        <f t="shared" si="111"/>
        <v>0</v>
      </c>
      <c r="U888" s="157">
        <f>IF(M888&lt;&gt;0,IF(M888=SVS,0,IF(M888=SVSg,0,IF(M888=Stundenverrechnungssatz!G5857,0,IF(M888=Stundenverrechnungssatz!I5857,0,IF(M888=Stundenverrechnungssatz!K5857,0,IF(M888=Stundenverrechnungssatz!M5857,0,1)))))))</f>
        <v>0</v>
      </c>
      <c r="V888" s="20"/>
    </row>
    <row r="889" spans="1:22" s="38" customFormat="1" ht="15" customHeight="1" x14ac:dyDescent="0.2">
      <c r="A889" s="160">
        <v>885</v>
      </c>
      <c r="B889" s="161" t="s">
        <v>1332</v>
      </c>
      <c r="C889" s="161" t="s">
        <v>495</v>
      </c>
      <c r="D889" s="161" t="s">
        <v>285</v>
      </c>
      <c r="E889" s="161" t="s">
        <v>553</v>
      </c>
      <c r="F889" s="161" t="s">
        <v>345</v>
      </c>
      <c r="G889" s="161" t="s">
        <v>213</v>
      </c>
      <c r="H889" s="162">
        <v>41.18</v>
      </c>
      <c r="I889" s="163"/>
      <c r="J889" s="158" t="s">
        <v>32</v>
      </c>
      <c r="K889" s="159"/>
      <c r="L889" s="153">
        <v>125.95</v>
      </c>
      <c r="M889" s="154">
        <f t="shared" si="112"/>
        <v>17.98</v>
      </c>
      <c r="N889" s="155" t="str">
        <f t="shared" si="113"/>
        <v/>
      </c>
      <c r="O889" s="156">
        <f t="shared" si="114"/>
        <v>5186.6210000000001</v>
      </c>
      <c r="P889" s="156" t="e">
        <f t="shared" si="115"/>
        <v>#VALUE!</v>
      </c>
      <c r="Q889" s="156" t="e">
        <f t="shared" si="116"/>
        <v>#VALUE!</v>
      </c>
      <c r="R889" s="157" t="str">
        <f t="shared" si="118"/>
        <v>B</v>
      </c>
      <c r="S889" s="157">
        <f t="shared" si="117"/>
        <v>17.98</v>
      </c>
      <c r="T889" s="157">
        <f t="shared" si="111"/>
        <v>0</v>
      </c>
      <c r="U889" s="157">
        <f>IF(M889&lt;&gt;0,IF(M889=SVS,0,IF(M889=SVSg,0,IF(M889=Stundenverrechnungssatz!G5858,0,IF(M889=Stundenverrechnungssatz!I5858,0,IF(M889=Stundenverrechnungssatz!K5858,0,IF(M889=Stundenverrechnungssatz!M5858,0,1)))))))</f>
        <v>0</v>
      </c>
      <c r="V889" s="20"/>
    </row>
    <row r="890" spans="1:22" s="38" customFormat="1" ht="15" customHeight="1" x14ac:dyDescent="0.2">
      <c r="A890" s="160">
        <v>886</v>
      </c>
      <c r="B890" s="161" t="s">
        <v>1332</v>
      </c>
      <c r="C890" s="161" t="s">
        <v>495</v>
      </c>
      <c r="D890" s="161" t="s">
        <v>285</v>
      </c>
      <c r="E890" s="161" t="s">
        <v>554</v>
      </c>
      <c r="F890" s="161" t="s">
        <v>381</v>
      </c>
      <c r="G890" s="161" t="s">
        <v>213</v>
      </c>
      <c r="H890" s="162">
        <v>58.6</v>
      </c>
      <c r="I890" s="163"/>
      <c r="J890" s="158" t="s">
        <v>64</v>
      </c>
      <c r="K890" s="159"/>
      <c r="L890" s="153">
        <v>12</v>
      </c>
      <c r="M890" s="154">
        <f t="shared" si="112"/>
        <v>17.98</v>
      </c>
      <c r="N890" s="155" t="str">
        <f t="shared" si="113"/>
        <v/>
      </c>
      <c r="O890" s="156">
        <f t="shared" si="114"/>
        <v>703.2</v>
      </c>
      <c r="P890" s="156" t="e">
        <f t="shared" si="115"/>
        <v>#VALUE!</v>
      </c>
      <c r="Q890" s="156" t="e">
        <f t="shared" si="116"/>
        <v>#VALUE!</v>
      </c>
      <c r="R890" s="157" t="str">
        <f t="shared" si="118"/>
        <v>T</v>
      </c>
      <c r="S890" s="157">
        <f t="shared" si="117"/>
        <v>17.98</v>
      </c>
      <c r="T890" s="157">
        <f t="shared" si="111"/>
        <v>0</v>
      </c>
      <c r="U890" s="157">
        <f>IF(M890&lt;&gt;0,IF(M890=SVS,0,IF(M890=SVSg,0,IF(M890=Stundenverrechnungssatz!G5859,0,IF(M890=Stundenverrechnungssatz!I5859,0,IF(M890=Stundenverrechnungssatz!K5859,0,IF(M890=Stundenverrechnungssatz!M5859,0,1)))))))</f>
        <v>0</v>
      </c>
      <c r="V890" s="20"/>
    </row>
    <row r="891" spans="1:22" s="38" customFormat="1" ht="15" customHeight="1" x14ac:dyDescent="0.2">
      <c r="A891" s="160">
        <v>887</v>
      </c>
      <c r="B891" s="161" t="s">
        <v>1332</v>
      </c>
      <c r="C891" s="161" t="s">
        <v>495</v>
      </c>
      <c r="D891" s="161" t="s">
        <v>285</v>
      </c>
      <c r="E891" s="161" t="s">
        <v>354</v>
      </c>
      <c r="F891" s="161" t="s">
        <v>212</v>
      </c>
      <c r="G891" s="161" t="s">
        <v>531</v>
      </c>
      <c r="H891" s="162">
        <v>66.31</v>
      </c>
      <c r="I891" s="163"/>
      <c r="J891" s="158" t="s">
        <v>36</v>
      </c>
      <c r="K891" s="159"/>
      <c r="L891" s="153">
        <v>251.89</v>
      </c>
      <c r="M891" s="154">
        <f t="shared" si="112"/>
        <v>17.98</v>
      </c>
      <c r="N891" s="155" t="str">
        <f t="shared" si="113"/>
        <v/>
      </c>
      <c r="O891" s="156">
        <f t="shared" si="114"/>
        <v>16702.8259</v>
      </c>
      <c r="P891" s="156" t="e">
        <f t="shared" si="115"/>
        <v>#VALUE!</v>
      </c>
      <c r="Q891" s="156" t="e">
        <f t="shared" si="116"/>
        <v>#VALUE!</v>
      </c>
      <c r="R891" s="157" t="str">
        <f t="shared" si="118"/>
        <v>F</v>
      </c>
      <c r="S891" s="157">
        <f t="shared" si="117"/>
        <v>17.98</v>
      </c>
      <c r="T891" s="157">
        <f t="shared" si="111"/>
        <v>0</v>
      </c>
      <c r="U891" s="157">
        <f>IF(M891&lt;&gt;0,IF(M891=SVS,0,IF(M891=SVSg,0,IF(M891=Stundenverrechnungssatz!G5860,0,IF(M891=Stundenverrechnungssatz!I5860,0,IF(M891=Stundenverrechnungssatz!K5860,0,IF(M891=Stundenverrechnungssatz!M5860,0,1)))))))</f>
        <v>0</v>
      </c>
      <c r="V891" s="20"/>
    </row>
    <row r="892" spans="1:22" s="38" customFormat="1" ht="15" customHeight="1" x14ac:dyDescent="0.2">
      <c r="A892" s="160">
        <v>888</v>
      </c>
      <c r="B892" s="161" t="s">
        <v>1332</v>
      </c>
      <c r="C892" s="161" t="s">
        <v>495</v>
      </c>
      <c r="D892" s="161" t="s">
        <v>285</v>
      </c>
      <c r="E892" s="161" t="s">
        <v>361</v>
      </c>
      <c r="F892" s="161" t="s">
        <v>212</v>
      </c>
      <c r="G892" s="161" t="s">
        <v>531</v>
      </c>
      <c r="H892" s="162">
        <v>30.98</v>
      </c>
      <c r="I892" s="163"/>
      <c r="J892" s="158" t="s">
        <v>36</v>
      </c>
      <c r="K892" s="159"/>
      <c r="L892" s="153">
        <v>251.89</v>
      </c>
      <c r="M892" s="154">
        <f t="shared" si="112"/>
        <v>17.98</v>
      </c>
      <c r="N892" s="155" t="str">
        <f t="shared" si="113"/>
        <v/>
      </c>
      <c r="O892" s="156">
        <f t="shared" si="114"/>
        <v>7803.5522000000001</v>
      </c>
      <c r="P892" s="156" t="e">
        <f t="shared" si="115"/>
        <v>#VALUE!</v>
      </c>
      <c r="Q892" s="156" t="e">
        <f t="shared" si="116"/>
        <v>#VALUE!</v>
      </c>
      <c r="R892" s="157" t="str">
        <f t="shared" si="118"/>
        <v>F</v>
      </c>
      <c r="S892" s="157">
        <f t="shared" si="117"/>
        <v>17.98</v>
      </c>
      <c r="T892" s="157">
        <f t="shared" si="111"/>
        <v>0</v>
      </c>
      <c r="U892" s="157">
        <f>IF(M892&lt;&gt;0,IF(M892=SVS,0,IF(M892=SVSg,0,IF(M892=Stundenverrechnungssatz!G5861,0,IF(M892=Stundenverrechnungssatz!I5861,0,IF(M892=Stundenverrechnungssatz!K5861,0,IF(M892=Stundenverrechnungssatz!M5861,0,1)))))))</f>
        <v>0</v>
      </c>
      <c r="V892" s="20"/>
    </row>
    <row r="893" spans="1:22" s="38" customFormat="1" ht="15" customHeight="1" x14ac:dyDescent="0.2">
      <c r="A893" s="160">
        <v>889</v>
      </c>
      <c r="B893" s="161" t="s">
        <v>1332</v>
      </c>
      <c r="C893" s="161" t="s">
        <v>495</v>
      </c>
      <c r="D893" s="161" t="s">
        <v>285</v>
      </c>
      <c r="E893" s="161" t="s">
        <v>365</v>
      </c>
      <c r="F893" s="161" t="s">
        <v>212</v>
      </c>
      <c r="G893" s="161" t="s">
        <v>531</v>
      </c>
      <c r="H893" s="162">
        <v>9.6300000000000008</v>
      </c>
      <c r="I893" s="163"/>
      <c r="J893" s="158" t="s">
        <v>36</v>
      </c>
      <c r="K893" s="159"/>
      <c r="L893" s="153">
        <v>251.89</v>
      </c>
      <c r="M893" s="154">
        <f t="shared" si="112"/>
        <v>17.98</v>
      </c>
      <c r="N893" s="155" t="str">
        <f t="shared" si="113"/>
        <v/>
      </c>
      <c r="O893" s="156">
        <f t="shared" si="114"/>
        <v>2425.7006999999999</v>
      </c>
      <c r="P893" s="156" t="e">
        <f t="shared" si="115"/>
        <v>#VALUE!</v>
      </c>
      <c r="Q893" s="156" t="e">
        <f t="shared" si="116"/>
        <v>#VALUE!</v>
      </c>
      <c r="R893" s="157" t="str">
        <f t="shared" si="118"/>
        <v>F</v>
      </c>
      <c r="S893" s="157">
        <f t="shared" si="117"/>
        <v>17.98</v>
      </c>
      <c r="T893" s="157">
        <f t="shared" si="111"/>
        <v>0</v>
      </c>
      <c r="U893" s="157">
        <f>IF(M893&lt;&gt;0,IF(M893=SVS,0,IF(M893=SVSg,0,IF(M893=Stundenverrechnungssatz!G5862,0,IF(M893=Stundenverrechnungssatz!I5862,0,IF(M893=Stundenverrechnungssatz!K5862,0,IF(M893=Stundenverrechnungssatz!M5862,0,1)))))))</f>
        <v>0</v>
      </c>
      <c r="V893" s="20"/>
    </row>
    <row r="894" spans="1:22" s="38" customFormat="1" ht="15" customHeight="1" x14ac:dyDescent="0.2">
      <c r="A894" s="160">
        <v>890</v>
      </c>
      <c r="B894" s="161" t="s">
        <v>1332</v>
      </c>
      <c r="C894" s="161" t="s">
        <v>495</v>
      </c>
      <c r="D894" s="161" t="s">
        <v>285</v>
      </c>
      <c r="E894" s="161" t="s">
        <v>563</v>
      </c>
      <c r="F894" s="161" t="s">
        <v>212</v>
      </c>
      <c r="G894" s="161" t="s">
        <v>531</v>
      </c>
      <c r="H894" s="162">
        <v>5.25</v>
      </c>
      <c r="I894" s="163"/>
      <c r="J894" s="158" t="s">
        <v>36</v>
      </c>
      <c r="K894" s="159"/>
      <c r="L894" s="153">
        <v>251.89</v>
      </c>
      <c r="M894" s="154">
        <f t="shared" si="112"/>
        <v>17.98</v>
      </c>
      <c r="N894" s="155" t="str">
        <f t="shared" si="113"/>
        <v/>
      </c>
      <c r="O894" s="156">
        <f t="shared" si="114"/>
        <v>1322.4224999999999</v>
      </c>
      <c r="P894" s="156" t="e">
        <f t="shared" si="115"/>
        <v>#VALUE!</v>
      </c>
      <c r="Q894" s="156" t="e">
        <f t="shared" si="116"/>
        <v>#VALUE!</v>
      </c>
      <c r="R894" s="157" t="str">
        <f t="shared" si="118"/>
        <v>F</v>
      </c>
      <c r="S894" s="157">
        <f t="shared" si="117"/>
        <v>17.98</v>
      </c>
      <c r="T894" s="157">
        <f t="shared" ref="T894:T957" si="119">IF(I894="x",H894,0)</f>
        <v>0</v>
      </c>
      <c r="U894" s="157">
        <f>IF(M894&lt;&gt;0,IF(M894=SVS,0,IF(M894=SVSg,0,IF(M894=Stundenverrechnungssatz!G5863,0,IF(M894=Stundenverrechnungssatz!I5863,0,IF(M894=Stundenverrechnungssatz!K5863,0,IF(M894=Stundenverrechnungssatz!M5863,0,1)))))))</f>
        <v>0</v>
      </c>
      <c r="V894" s="20"/>
    </row>
    <row r="895" spans="1:22" s="38" customFormat="1" ht="15" customHeight="1" x14ac:dyDescent="0.2">
      <c r="A895" s="160">
        <v>891</v>
      </c>
      <c r="B895" s="161" t="s">
        <v>1332</v>
      </c>
      <c r="C895" s="161" t="s">
        <v>495</v>
      </c>
      <c r="D895" s="161" t="s">
        <v>285</v>
      </c>
      <c r="E895" s="161" t="s">
        <v>597</v>
      </c>
      <c r="F895" s="161" t="s">
        <v>212</v>
      </c>
      <c r="G895" s="161" t="s">
        <v>531</v>
      </c>
      <c r="H895" s="162">
        <v>7.67</v>
      </c>
      <c r="I895" s="163"/>
      <c r="J895" s="158" t="s">
        <v>36</v>
      </c>
      <c r="K895" s="159"/>
      <c r="L895" s="153">
        <v>251.89</v>
      </c>
      <c r="M895" s="154">
        <f t="shared" si="112"/>
        <v>17.98</v>
      </c>
      <c r="N895" s="155" t="str">
        <f t="shared" si="113"/>
        <v/>
      </c>
      <c r="O895" s="156">
        <f t="shared" si="114"/>
        <v>1931.9962999999998</v>
      </c>
      <c r="P895" s="156" t="e">
        <f t="shared" si="115"/>
        <v>#VALUE!</v>
      </c>
      <c r="Q895" s="156" t="e">
        <f t="shared" si="116"/>
        <v>#VALUE!</v>
      </c>
      <c r="R895" s="157" t="str">
        <f t="shared" si="118"/>
        <v>F</v>
      </c>
      <c r="S895" s="157">
        <f t="shared" si="117"/>
        <v>17.98</v>
      </c>
      <c r="T895" s="157">
        <f t="shared" si="119"/>
        <v>0</v>
      </c>
      <c r="U895" s="157">
        <f>IF(M895&lt;&gt;0,IF(M895=SVS,0,IF(M895=SVSg,0,IF(M895=Stundenverrechnungssatz!G5864,0,IF(M895=Stundenverrechnungssatz!I5864,0,IF(M895=Stundenverrechnungssatz!K5864,0,IF(M895=Stundenverrechnungssatz!M5864,0,1)))))))</f>
        <v>0</v>
      </c>
      <c r="V895" s="20"/>
    </row>
    <row r="896" spans="1:22" s="38" customFormat="1" ht="15" customHeight="1" x14ac:dyDescent="0.2">
      <c r="A896" s="160">
        <v>892</v>
      </c>
      <c r="B896" s="161" t="s">
        <v>1332</v>
      </c>
      <c r="C896" s="161" t="s">
        <v>495</v>
      </c>
      <c r="D896" s="161" t="s">
        <v>285</v>
      </c>
      <c r="E896" s="161" t="s">
        <v>1336</v>
      </c>
      <c r="F896" s="161" t="s">
        <v>212</v>
      </c>
      <c r="G896" s="161" t="s">
        <v>363</v>
      </c>
      <c r="H896" s="162">
        <v>14.09</v>
      </c>
      <c r="I896" s="163"/>
      <c r="J896" s="158" t="s">
        <v>36</v>
      </c>
      <c r="K896" s="159"/>
      <c r="L896" s="153">
        <v>251.89</v>
      </c>
      <c r="M896" s="154">
        <f t="shared" si="112"/>
        <v>17.98</v>
      </c>
      <c r="N896" s="155" t="str">
        <f t="shared" si="113"/>
        <v/>
      </c>
      <c r="O896" s="156">
        <f t="shared" si="114"/>
        <v>3549.1300999999999</v>
      </c>
      <c r="P896" s="156" t="e">
        <f t="shared" si="115"/>
        <v>#VALUE!</v>
      </c>
      <c r="Q896" s="156" t="e">
        <f t="shared" si="116"/>
        <v>#VALUE!</v>
      </c>
      <c r="R896" s="157" t="str">
        <f t="shared" si="118"/>
        <v>F</v>
      </c>
      <c r="S896" s="157">
        <f t="shared" si="117"/>
        <v>17.98</v>
      </c>
      <c r="T896" s="157">
        <f t="shared" si="119"/>
        <v>0</v>
      </c>
      <c r="U896" s="157">
        <f>IF(M896&lt;&gt;0,IF(M896=SVS,0,IF(M896=SVSg,0,IF(M896=Stundenverrechnungssatz!G5865,0,IF(M896=Stundenverrechnungssatz!I5865,0,IF(M896=Stundenverrechnungssatz!K5865,0,IF(M896=Stundenverrechnungssatz!M5865,0,1)))))))</f>
        <v>0</v>
      </c>
      <c r="V896" s="20"/>
    </row>
    <row r="897" spans="1:22" s="38" customFormat="1" ht="15" customHeight="1" x14ac:dyDescent="0.2">
      <c r="A897" s="160">
        <v>893</v>
      </c>
      <c r="B897" s="161" t="s">
        <v>1332</v>
      </c>
      <c r="C897" s="161" t="s">
        <v>495</v>
      </c>
      <c r="D897" s="161" t="s">
        <v>285</v>
      </c>
      <c r="E897" s="161" t="s">
        <v>1337</v>
      </c>
      <c r="F897" s="161" t="s">
        <v>212</v>
      </c>
      <c r="G897" s="161" t="s">
        <v>213</v>
      </c>
      <c r="H897" s="162">
        <v>31.75</v>
      </c>
      <c r="I897" s="163"/>
      <c r="J897" s="158" t="s">
        <v>36</v>
      </c>
      <c r="K897" s="159"/>
      <c r="L897" s="153">
        <v>251.89</v>
      </c>
      <c r="M897" s="154">
        <f t="shared" si="112"/>
        <v>17.98</v>
      </c>
      <c r="N897" s="155" t="str">
        <f t="shared" si="113"/>
        <v/>
      </c>
      <c r="O897" s="156">
        <f t="shared" si="114"/>
        <v>7997.5074999999997</v>
      </c>
      <c r="P897" s="156" t="e">
        <f t="shared" si="115"/>
        <v>#VALUE!</v>
      </c>
      <c r="Q897" s="156" t="e">
        <f t="shared" si="116"/>
        <v>#VALUE!</v>
      </c>
      <c r="R897" s="157" t="str">
        <f t="shared" si="118"/>
        <v>F</v>
      </c>
      <c r="S897" s="157">
        <f t="shared" si="117"/>
        <v>17.98</v>
      </c>
      <c r="T897" s="157">
        <f t="shared" si="119"/>
        <v>0</v>
      </c>
      <c r="U897" s="157">
        <f>IF(M897&lt;&gt;0,IF(M897=SVS,0,IF(M897=SVSg,0,IF(M897=Stundenverrechnungssatz!G5866,0,IF(M897=Stundenverrechnungssatz!I5866,0,IF(M897=Stundenverrechnungssatz!K5866,0,IF(M897=Stundenverrechnungssatz!M5866,0,1)))))))</f>
        <v>0</v>
      </c>
      <c r="V897" s="20"/>
    </row>
    <row r="898" spans="1:22" s="38" customFormat="1" ht="15" customHeight="1" x14ac:dyDescent="0.2">
      <c r="A898" s="160">
        <v>894</v>
      </c>
      <c r="B898" s="161" t="s">
        <v>1332</v>
      </c>
      <c r="C898" s="161" t="s">
        <v>495</v>
      </c>
      <c r="D898" s="161" t="s">
        <v>285</v>
      </c>
      <c r="E898" s="161" t="s">
        <v>578</v>
      </c>
      <c r="F898" s="161" t="s">
        <v>212</v>
      </c>
      <c r="G898" s="161" t="s">
        <v>213</v>
      </c>
      <c r="H898" s="162">
        <v>20.87</v>
      </c>
      <c r="I898" s="163"/>
      <c r="J898" s="158" t="s">
        <v>36</v>
      </c>
      <c r="K898" s="159"/>
      <c r="L898" s="153">
        <v>251.89</v>
      </c>
      <c r="M898" s="154">
        <f t="shared" si="112"/>
        <v>17.98</v>
      </c>
      <c r="N898" s="155" t="str">
        <f t="shared" si="113"/>
        <v/>
      </c>
      <c r="O898" s="156">
        <f t="shared" si="114"/>
        <v>5256.9443000000001</v>
      </c>
      <c r="P898" s="156" t="e">
        <f t="shared" si="115"/>
        <v>#VALUE!</v>
      </c>
      <c r="Q898" s="156" t="e">
        <f t="shared" si="116"/>
        <v>#VALUE!</v>
      </c>
      <c r="R898" s="157" t="str">
        <f t="shared" si="118"/>
        <v>F</v>
      </c>
      <c r="S898" s="157">
        <f t="shared" si="117"/>
        <v>17.98</v>
      </c>
      <c r="T898" s="157">
        <f t="shared" si="119"/>
        <v>0</v>
      </c>
      <c r="U898" s="157">
        <f>IF(M898&lt;&gt;0,IF(M898=SVS,0,IF(M898=SVSg,0,IF(M898=Stundenverrechnungssatz!G5867,0,IF(M898=Stundenverrechnungssatz!I5867,0,IF(M898=Stundenverrechnungssatz!K5867,0,IF(M898=Stundenverrechnungssatz!M5867,0,1)))))))</f>
        <v>0</v>
      </c>
      <c r="V898" s="20"/>
    </row>
    <row r="899" spans="1:22" s="38" customFormat="1" ht="15" customHeight="1" x14ac:dyDescent="0.2">
      <c r="A899" s="160">
        <v>895</v>
      </c>
      <c r="B899" s="161" t="s">
        <v>1332</v>
      </c>
      <c r="C899" s="161" t="s">
        <v>495</v>
      </c>
      <c r="D899" s="161" t="s">
        <v>285</v>
      </c>
      <c r="E899" s="161" t="s">
        <v>1338</v>
      </c>
      <c r="F899" s="161" t="s">
        <v>212</v>
      </c>
      <c r="G899" s="161" t="s">
        <v>213</v>
      </c>
      <c r="H899" s="162">
        <v>4.6900000000000004</v>
      </c>
      <c r="I899" s="163"/>
      <c r="J899" s="158" t="s">
        <v>36</v>
      </c>
      <c r="K899" s="159"/>
      <c r="L899" s="153">
        <v>251.89</v>
      </c>
      <c r="M899" s="154">
        <f t="shared" si="112"/>
        <v>17.98</v>
      </c>
      <c r="N899" s="155" t="str">
        <f t="shared" si="113"/>
        <v/>
      </c>
      <c r="O899" s="156">
        <f t="shared" si="114"/>
        <v>1181.3641</v>
      </c>
      <c r="P899" s="156" t="e">
        <f t="shared" si="115"/>
        <v>#VALUE!</v>
      </c>
      <c r="Q899" s="156" t="e">
        <f t="shared" si="116"/>
        <v>#VALUE!</v>
      </c>
      <c r="R899" s="157" t="str">
        <f t="shared" si="118"/>
        <v>F</v>
      </c>
      <c r="S899" s="157">
        <f t="shared" si="117"/>
        <v>17.98</v>
      </c>
      <c r="T899" s="157">
        <f t="shared" si="119"/>
        <v>0</v>
      </c>
      <c r="U899" s="157">
        <f>IF(M899&lt;&gt;0,IF(M899=SVS,0,IF(M899=SVSg,0,IF(M899=Stundenverrechnungssatz!G5868,0,IF(M899=Stundenverrechnungssatz!I5868,0,IF(M899=Stundenverrechnungssatz!K5868,0,IF(M899=Stundenverrechnungssatz!M5868,0,1)))))))</f>
        <v>0</v>
      </c>
      <c r="V899" s="20"/>
    </row>
    <row r="900" spans="1:22" s="38" customFormat="1" ht="15" customHeight="1" x14ac:dyDescent="0.2">
      <c r="A900" s="160">
        <v>896</v>
      </c>
      <c r="B900" s="161" t="s">
        <v>1332</v>
      </c>
      <c r="C900" s="161" t="s">
        <v>495</v>
      </c>
      <c r="D900" s="161" t="s">
        <v>285</v>
      </c>
      <c r="E900" s="161" t="s">
        <v>1339</v>
      </c>
      <c r="F900" s="161" t="s">
        <v>212</v>
      </c>
      <c r="G900" s="161" t="s">
        <v>213</v>
      </c>
      <c r="H900" s="162">
        <v>11.35</v>
      </c>
      <c r="I900" s="163"/>
      <c r="J900" s="158" t="s">
        <v>36</v>
      </c>
      <c r="K900" s="159"/>
      <c r="L900" s="153">
        <v>251.89</v>
      </c>
      <c r="M900" s="154">
        <f t="shared" si="112"/>
        <v>17.98</v>
      </c>
      <c r="N900" s="155" t="str">
        <f t="shared" si="113"/>
        <v/>
      </c>
      <c r="O900" s="156">
        <f t="shared" si="114"/>
        <v>2858.9514999999997</v>
      </c>
      <c r="P900" s="156" t="e">
        <f t="shared" si="115"/>
        <v>#VALUE!</v>
      </c>
      <c r="Q900" s="156" t="e">
        <f t="shared" si="116"/>
        <v>#VALUE!</v>
      </c>
      <c r="R900" s="157" t="str">
        <f t="shared" si="118"/>
        <v>F</v>
      </c>
      <c r="S900" s="157">
        <f t="shared" si="117"/>
        <v>17.98</v>
      </c>
      <c r="T900" s="157">
        <f t="shared" si="119"/>
        <v>0</v>
      </c>
      <c r="U900" s="157">
        <f>IF(M900&lt;&gt;0,IF(M900=SVS,0,IF(M900=SVSg,0,IF(M900=Stundenverrechnungssatz!G5869,0,IF(M900=Stundenverrechnungssatz!I5869,0,IF(M900=Stundenverrechnungssatz!K5869,0,IF(M900=Stundenverrechnungssatz!M5869,0,1)))))))</f>
        <v>0</v>
      </c>
      <c r="V900" s="20"/>
    </row>
    <row r="901" spans="1:22" s="38" customFormat="1" ht="15" customHeight="1" x14ac:dyDescent="0.2">
      <c r="A901" s="160">
        <v>897</v>
      </c>
      <c r="B901" s="161" t="s">
        <v>1332</v>
      </c>
      <c r="C901" s="161" t="s">
        <v>495</v>
      </c>
      <c r="D901" s="161" t="s">
        <v>285</v>
      </c>
      <c r="E901" s="161" t="s">
        <v>1340</v>
      </c>
      <c r="F901" s="161" t="s">
        <v>212</v>
      </c>
      <c r="G901" s="161" t="s">
        <v>213</v>
      </c>
      <c r="H901" s="162">
        <v>4.42</v>
      </c>
      <c r="I901" s="163"/>
      <c r="J901" s="158" t="s">
        <v>36</v>
      </c>
      <c r="K901" s="159"/>
      <c r="L901" s="153">
        <v>251.89</v>
      </c>
      <c r="M901" s="154">
        <f t="shared" si="112"/>
        <v>17.98</v>
      </c>
      <c r="N901" s="155" t="str">
        <f t="shared" si="113"/>
        <v/>
      </c>
      <c r="O901" s="156">
        <f t="shared" si="114"/>
        <v>1113.3537999999999</v>
      </c>
      <c r="P901" s="156" t="e">
        <f t="shared" si="115"/>
        <v>#VALUE!</v>
      </c>
      <c r="Q901" s="156" t="e">
        <f t="shared" si="116"/>
        <v>#VALUE!</v>
      </c>
      <c r="R901" s="157" t="str">
        <f t="shared" si="118"/>
        <v>F</v>
      </c>
      <c r="S901" s="157">
        <f t="shared" si="117"/>
        <v>17.98</v>
      </c>
      <c r="T901" s="157">
        <f t="shared" si="119"/>
        <v>0</v>
      </c>
      <c r="U901" s="157">
        <f>IF(M901&lt;&gt;0,IF(M901=SVS,0,IF(M901=SVSg,0,IF(M901=Stundenverrechnungssatz!G5870,0,IF(M901=Stundenverrechnungssatz!I5870,0,IF(M901=Stundenverrechnungssatz!K5870,0,IF(M901=Stundenverrechnungssatz!M5870,0,1)))))))</f>
        <v>0</v>
      </c>
      <c r="V901" s="20"/>
    </row>
    <row r="902" spans="1:22" s="38" customFormat="1" ht="15" customHeight="1" x14ac:dyDescent="0.2">
      <c r="A902" s="160">
        <v>898</v>
      </c>
      <c r="B902" s="161" t="s">
        <v>1341</v>
      </c>
      <c r="C902" s="161" t="s">
        <v>362</v>
      </c>
      <c r="D902" s="161" t="s">
        <v>285</v>
      </c>
      <c r="E902" s="161" t="s">
        <v>286</v>
      </c>
      <c r="F902" s="161" t="s">
        <v>1342</v>
      </c>
      <c r="G902" s="161" t="s">
        <v>221</v>
      </c>
      <c r="H902" s="162">
        <v>62.31</v>
      </c>
      <c r="I902" s="163"/>
      <c r="J902" s="158" t="s">
        <v>64</v>
      </c>
      <c r="K902" s="159"/>
      <c r="L902" s="153">
        <v>9</v>
      </c>
      <c r="M902" s="154">
        <f t="shared" ref="M902:M965" si="120">SVS</f>
        <v>17.98</v>
      </c>
      <c r="N902" s="155" t="str">
        <f t="shared" ref="N902:N965" si="121">IF(VLOOKUP(J902,Vorgaben,4,FALSE)=0,"",VLOOKUP(J902,Vorgaben,4,FALSE))</f>
        <v/>
      </c>
      <c r="O902" s="156">
        <f t="shared" ref="O902:O965" si="122">H902*L902</f>
        <v>560.79</v>
      </c>
      <c r="P902" s="156" t="e">
        <f t="shared" ref="P902:P964" si="123">O902/N902</f>
        <v>#VALUE!</v>
      </c>
      <c r="Q902" s="156" t="e">
        <f t="shared" ref="Q902:Q964" si="124">P902*M902</f>
        <v>#VALUE!</v>
      </c>
      <c r="R902" s="157" t="str">
        <f t="shared" si="118"/>
        <v>T</v>
      </c>
      <c r="S902" s="157">
        <f t="shared" ref="S902:S964" si="125">IF(M902=SVS,M902,"")</f>
        <v>17.98</v>
      </c>
      <c r="T902" s="157">
        <f t="shared" si="119"/>
        <v>0</v>
      </c>
      <c r="U902" s="157">
        <f>IF(M902&lt;&gt;0,IF(M902=SVS,0,IF(M902=SVSg,0,IF(M902=Stundenverrechnungssatz!G5871,0,IF(M902=Stundenverrechnungssatz!I5871,0,IF(M902=Stundenverrechnungssatz!K5871,0,IF(M902=Stundenverrechnungssatz!M5871,0,1)))))))</f>
        <v>0</v>
      </c>
      <c r="V902" s="20"/>
    </row>
    <row r="903" spans="1:22" s="38" customFormat="1" ht="15" customHeight="1" x14ac:dyDescent="0.2">
      <c r="A903" s="160">
        <v>899</v>
      </c>
      <c r="B903" s="161" t="s">
        <v>1341</v>
      </c>
      <c r="C903" s="161" t="s">
        <v>362</v>
      </c>
      <c r="D903" s="161" t="s">
        <v>285</v>
      </c>
      <c r="E903" s="161" t="s">
        <v>287</v>
      </c>
      <c r="F903" s="161" t="s">
        <v>1342</v>
      </c>
      <c r="G903" s="161" t="s">
        <v>221</v>
      </c>
      <c r="H903" s="162">
        <v>62.12</v>
      </c>
      <c r="I903" s="163"/>
      <c r="J903" s="158" t="s">
        <v>64</v>
      </c>
      <c r="K903" s="159"/>
      <c r="L903" s="153">
        <v>9</v>
      </c>
      <c r="M903" s="154">
        <f t="shared" si="120"/>
        <v>17.98</v>
      </c>
      <c r="N903" s="155" t="str">
        <f t="shared" si="121"/>
        <v/>
      </c>
      <c r="O903" s="156">
        <f t="shared" si="122"/>
        <v>559.07999999999993</v>
      </c>
      <c r="P903" s="156" t="e">
        <f t="shared" si="123"/>
        <v>#VALUE!</v>
      </c>
      <c r="Q903" s="156" t="e">
        <f t="shared" si="124"/>
        <v>#VALUE!</v>
      </c>
      <c r="R903" s="157" t="str">
        <f t="shared" si="118"/>
        <v>T</v>
      </c>
      <c r="S903" s="157">
        <f t="shared" si="125"/>
        <v>17.98</v>
      </c>
      <c r="T903" s="157">
        <f t="shared" si="119"/>
        <v>0</v>
      </c>
      <c r="U903" s="157">
        <f>IF(M903&lt;&gt;0,IF(M903=SVS,0,IF(M903=SVSg,0,IF(M903=Stundenverrechnungssatz!G5872,0,IF(M903=Stundenverrechnungssatz!I5872,0,IF(M903=Stundenverrechnungssatz!K5872,0,IF(M903=Stundenverrechnungssatz!M5872,0,1)))))))</f>
        <v>0</v>
      </c>
      <c r="V903" s="20"/>
    </row>
    <row r="904" spans="1:22" s="38" customFormat="1" ht="15" customHeight="1" x14ac:dyDescent="0.2">
      <c r="A904" s="160">
        <v>900</v>
      </c>
      <c r="B904" s="161" t="s">
        <v>1341</v>
      </c>
      <c r="C904" s="161" t="s">
        <v>362</v>
      </c>
      <c r="D904" s="161" t="s">
        <v>285</v>
      </c>
      <c r="E904" s="161" t="s">
        <v>288</v>
      </c>
      <c r="F904" s="161" t="s">
        <v>341</v>
      </c>
      <c r="G904" s="161" t="s">
        <v>221</v>
      </c>
      <c r="H904" s="162">
        <v>10.93</v>
      </c>
      <c r="I904" s="163"/>
      <c r="J904" s="158" t="s">
        <v>66</v>
      </c>
      <c r="K904" s="159"/>
      <c r="L904" s="153">
        <v>1</v>
      </c>
      <c r="M904" s="154">
        <f t="shared" si="120"/>
        <v>17.98</v>
      </c>
      <c r="N904" s="155" t="str">
        <f t="shared" si="121"/>
        <v/>
      </c>
      <c r="O904" s="156">
        <f t="shared" si="122"/>
        <v>10.93</v>
      </c>
      <c r="P904" s="156" t="e">
        <f t="shared" si="123"/>
        <v>#VALUE!</v>
      </c>
      <c r="Q904" s="156" t="e">
        <f t="shared" si="124"/>
        <v>#VALUE!</v>
      </c>
      <c r="R904" s="157" t="str">
        <f t="shared" si="118"/>
        <v>T</v>
      </c>
      <c r="S904" s="157">
        <f t="shared" si="125"/>
        <v>17.98</v>
      </c>
      <c r="T904" s="157">
        <f t="shared" si="119"/>
        <v>0</v>
      </c>
      <c r="U904" s="157">
        <f>IF(M904&lt;&gt;0,IF(M904=SVS,0,IF(M904=SVSg,0,IF(M904=Stundenverrechnungssatz!G5873,0,IF(M904=Stundenverrechnungssatz!I5873,0,IF(M904=Stundenverrechnungssatz!K5873,0,IF(M904=Stundenverrechnungssatz!M5873,0,1)))))))</f>
        <v>0</v>
      </c>
      <c r="V904" s="20"/>
    </row>
    <row r="905" spans="1:22" s="38" customFormat="1" ht="15" customHeight="1" x14ac:dyDescent="0.2">
      <c r="A905" s="160">
        <v>901</v>
      </c>
      <c r="B905" s="161" t="s">
        <v>1341</v>
      </c>
      <c r="C905" s="161" t="s">
        <v>362</v>
      </c>
      <c r="D905" s="161" t="s">
        <v>285</v>
      </c>
      <c r="E905" s="161" t="s">
        <v>289</v>
      </c>
      <c r="F905" s="161" t="s">
        <v>1343</v>
      </c>
      <c r="G905" s="161" t="s">
        <v>221</v>
      </c>
      <c r="H905" s="162">
        <v>61.05</v>
      </c>
      <c r="I905" s="163" t="s">
        <v>214</v>
      </c>
      <c r="J905" s="158" t="s">
        <v>97</v>
      </c>
      <c r="K905" s="159"/>
      <c r="L905" s="153">
        <v>96.05</v>
      </c>
      <c r="M905" s="154">
        <f t="shared" si="120"/>
        <v>17.98</v>
      </c>
      <c r="N905" s="155" t="str">
        <f t="shared" si="121"/>
        <v/>
      </c>
      <c r="O905" s="156">
        <f t="shared" si="122"/>
        <v>5863.8525</v>
      </c>
      <c r="P905" s="156" t="e">
        <f t="shared" si="123"/>
        <v>#VALUE!</v>
      </c>
      <c r="Q905" s="156" t="e">
        <f t="shared" si="124"/>
        <v>#VALUE!</v>
      </c>
      <c r="R905" s="157" t="str">
        <f t="shared" si="118"/>
        <v>J</v>
      </c>
      <c r="S905" s="157">
        <f t="shared" si="125"/>
        <v>17.98</v>
      </c>
      <c r="T905" s="157">
        <f t="shared" si="119"/>
        <v>61.05</v>
      </c>
      <c r="U905" s="157">
        <f>IF(M905&lt;&gt;0,IF(M905=SVS,0,IF(M905=SVSg,0,IF(M905=Stundenverrechnungssatz!G5874,0,IF(M905=Stundenverrechnungssatz!I5874,0,IF(M905=Stundenverrechnungssatz!K5874,0,IF(M905=Stundenverrechnungssatz!M5874,0,1)))))))</f>
        <v>0</v>
      </c>
      <c r="V905" s="20"/>
    </row>
    <row r="906" spans="1:22" s="38" customFormat="1" ht="15" customHeight="1" x14ac:dyDescent="0.2">
      <c r="A906" s="160">
        <v>902</v>
      </c>
      <c r="B906" s="161" t="s">
        <v>1341</v>
      </c>
      <c r="C906" s="161" t="s">
        <v>362</v>
      </c>
      <c r="D906" s="161" t="s">
        <v>285</v>
      </c>
      <c r="E906" s="161" t="s">
        <v>354</v>
      </c>
      <c r="F906" s="161" t="s">
        <v>212</v>
      </c>
      <c r="G906" s="161" t="s">
        <v>221</v>
      </c>
      <c r="H906" s="162">
        <v>27.68</v>
      </c>
      <c r="I906" s="163" t="s">
        <v>214</v>
      </c>
      <c r="J906" s="158" t="s">
        <v>36</v>
      </c>
      <c r="K906" s="159"/>
      <c r="L906" s="153">
        <v>191.11</v>
      </c>
      <c r="M906" s="154">
        <f t="shared" si="120"/>
        <v>17.98</v>
      </c>
      <c r="N906" s="155" t="str">
        <f t="shared" si="121"/>
        <v/>
      </c>
      <c r="O906" s="156">
        <f t="shared" si="122"/>
        <v>5289.9248000000007</v>
      </c>
      <c r="P906" s="156" t="e">
        <f t="shared" si="123"/>
        <v>#VALUE!</v>
      </c>
      <c r="Q906" s="156" t="e">
        <f t="shared" si="124"/>
        <v>#VALUE!</v>
      </c>
      <c r="R906" s="157" t="str">
        <f t="shared" si="118"/>
        <v>F</v>
      </c>
      <c r="S906" s="157">
        <f t="shared" si="125"/>
        <v>17.98</v>
      </c>
      <c r="T906" s="157">
        <f t="shared" si="119"/>
        <v>27.68</v>
      </c>
      <c r="U906" s="157">
        <f>IF(M906&lt;&gt;0,IF(M906=SVS,0,IF(M906=SVSg,0,IF(M906=Stundenverrechnungssatz!G5875,0,IF(M906=Stundenverrechnungssatz!I5875,0,IF(M906=Stundenverrechnungssatz!K5875,0,IF(M906=Stundenverrechnungssatz!M5875,0,1)))))))</f>
        <v>0</v>
      </c>
      <c r="V906" s="20"/>
    </row>
    <row r="907" spans="1:22" s="38" customFormat="1" ht="15" customHeight="1" x14ac:dyDescent="0.2">
      <c r="A907" s="160">
        <v>903</v>
      </c>
      <c r="B907" s="161" t="s">
        <v>1341</v>
      </c>
      <c r="C907" s="161" t="s">
        <v>1344</v>
      </c>
      <c r="D907" s="161" t="s">
        <v>285</v>
      </c>
      <c r="E907" s="161" t="s">
        <v>286</v>
      </c>
      <c r="F907" s="161" t="s">
        <v>229</v>
      </c>
      <c r="G907" s="161" t="s">
        <v>221</v>
      </c>
      <c r="H907" s="162">
        <v>62.12</v>
      </c>
      <c r="I907" s="163" t="s">
        <v>214</v>
      </c>
      <c r="J907" s="158" t="s">
        <v>32</v>
      </c>
      <c r="K907" s="159"/>
      <c r="L907" s="153">
        <v>96.05</v>
      </c>
      <c r="M907" s="154">
        <f t="shared" si="120"/>
        <v>17.98</v>
      </c>
      <c r="N907" s="155" t="str">
        <f t="shared" si="121"/>
        <v/>
      </c>
      <c r="O907" s="156">
        <f t="shared" si="122"/>
        <v>5966.6259999999993</v>
      </c>
      <c r="P907" s="156" t="e">
        <f t="shared" si="123"/>
        <v>#VALUE!</v>
      </c>
      <c r="Q907" s="156" t="e">
        <f t="shared" si="124"/>
        <v>#VALUE!</v>
      </c>
      <c r="R907" s="157" t="str">
        <f t="shared" si="118"/>
        <v>B</v>
      </c>
      <c r="S907" s="157">
        <f t="shared" si="125"/>
        <v>17.98</v>
      </c>
      <c r="T907" s="157">
        <f t="shared" si="119"/>
        <v>62.12</v>
      </c>
      <c r="U907" s="157">
        <f>IF(M907&lt;&gt;0,IF(M907=SVS,0,IF(M907=SVSg,0,IF(M907=Stundenverrechnungssatz!G5876,0,IF(M907=Stundenverrechnungssatz!I5876,0,IF(M907=Stundenverrechnungssatz!K5876,0,IF(M907=Stundenverrechnungssatz!M5876,0,1)))))))</f>
        <v>0</v>
      </c>
      <c r="V907" s="20"/>
    </row>
    <row r="908" spans="1:22" s="38" customFormat="1" ht="15" customHeight="1" x14ac:dyDescent="0.2">
      <c r="A908" s="160">
        <v>904</v>
      </c>
      <c r="B908" s="161" t="s">
        <v>1341</v>
      </c>
      <c r="C908" s="161" t="s">
        <v>1344</v>
      </c>
      <c r="D908" s="161" t="s">
        <v>285</v>
      </c>
      <c r="E908" s="161" t="s">
        <v>287</v>
      </c>
      <c r="F908" s="161" t="s">
        <v>229</v>
      </c>
      <c r="G908" s="161" t="s">
        <v>221</v>
      </c>
      <c r="H908" s="162">
        <v>62.31</v>
      </c>
      <c r="I908" s="163" t="s">
        <v>214</v>
      </c>
      <c r="J908" s="158" t="s">
        <v>32</v>
      </c>
      <c r="K908" s="159"/>
      <c r="L908" s="153">
        <v>96.05</v>
      </c>
      <c r="M908" s="154">
        <f t="shared" si="120"/>
        <v>17.98</v>
      </c>
      <c r="N908" s="155" t="str">
        <f t="shared" si="121"/>
        <v/>
      </c>
      <c r="O908" s="156">
        <f t="shared" si="122"/>
        <v>5984.8755000000001</v>
      </c>
      <c r="P908" s="156" t="e">
        <f t="shared" si="123"/>
        <v>#VALUE!</v>
      </c>
      <c r="Q908" s="156" t="e">
        <f t="shared" si="124"/>
        <v>#VALUE!</v>
      </c>
      <c r="R908" s="157" t="str">
        <f t="shared" si="118"/>
        <v>B</v>
      </c>
      <c r="S908" s="157">
        <f t="shared" si="125"/>
        <v>17.98</v>
      </c>
      <c r="T908" s="157">
        <f t="shared" si="119"/>
        <v>62.31</v>
      </c>
      <c r="U908" s="157">
        <f>IF(M908&lt;&gt;0,IF(M908=SVS,0,IF(M908=SVSg,0,IF(M908=Stundenverrechnungssatz!G5877,0,IF(M908=Stundenverrechnungssatz!I5877,0,IF(M908=Stundenverrechnungssatz!K5877,0,IF(M908=Stundenverrechnungssatz!M5877,0,1)))))))</f>
        <v>0</v>
      </c>
      <c r="V908" s="20"/>
    </row>
    <row r="909" spans="1:22" s="38" customFormat="1" ht="15" customHeight="1" x14ac:dyDescent="0.2">
      <c r="A909" s="160">
        <v>905</v>
      </c>
      <c r="B909" s="161" t="s">
        <v>1341</v>
      </c>
      <c r="C909" s="161" t="s">
        <v>1344</v>
      </c>
      <c r="D909" s="161" t="s">
        <v>285</v>
      </c>
      <c r="E909" s="161" t="s">
        <v>288</v>
      </c>
      <c r="F909" s="161" t="s">
        <v>341</v>
      </c>
      <c r="G909" s="161" t="s">
        <v>221</v>
      </c>
      <c r="H909" s="162">
        <v>11.05</v>
      </c>
      <c r="I909" s="163"/>
      <c r="J909" s="158" t="s">
        <v>66</v>
      </c>
      <c r="K909" s="159"/>
      <c r="L909" s="153">
        <v>1</v>
      </c>
      <c r="M909" s="154">
        <f t="shared" si="120"/>
        <v>17.98</v>
      </c>
      <c r="N909" s="155" t="str">
        <f t="shared" si="121"/>
        <v/>
      </c>
      <c r="O909" s="156">
        <f t="shared" si="122"/>
        <v>11.05</v>
      </c>
      <c r="P909" s="156" t="e">
        <f t="shared" si="123"/>
        <v>#VALUE!</v>
      </c>
      <c r="Q909" s="156" t="e">
        <f t="shared" si="124"/>
        <v>#VALUE!</v>
      </c>
      <c r="R909" s="157" t="str">
        <f t="shared" si="118"/>
        <v>T</v>
      </c>
      <c r="S909" s="157">
        <f t="shared" si="125"/>
        <v>17.98</v>
      </c>
      <c r="T909" s="157">
        <f t="shared" si="119"/>
        <v>0</v>
      </c>
      <c r="U909" s="157">
        <f>IF(M909&lt;&gt;0,IF(M909=SVS,0,IF(M909=SVSg,0,IF(M909=Stundenverrechnungssatz!G5878,0,IF(M909=Stundenverrechnungssatz!I5878,0,IF(M909=Stundenverrechnungssatz!K5878,0,IF(M909=Stundenverrechnungssatz!M5878,0,1)))))))</f>
        <v>0</v>
      </c>
      <c r="V909" s="20"/>
    </row>
    <row r="910" spans="1:22" s="38" customFormat="1" ht="15" customHeight="1" x14ac:dyDescent="0.2">
      <c r="A910" s="160">
        <v>906</v>
      </c>
      <c r="B910" s="161" t="s">
        <v>1341</v>
      </c>
      <c r="C910" s="161" t="s">
        <v>1344</v>
      </c>
      <c r="D910" s="161" t="s">
        <v>285</v>
      </c>
      <c r="E910" s="161" t="s">
        <v>289</v>
      </c>
      <c r="F910" s="161" t="s">
        <v>229</v>
      </c>
      <c r="G910" s="161" t="s">
        <v>221</v>
      </c>
      <c r="H910" s="162">
        <v>62.31</v>
      </c>
      <c r="I910" s="163" t="s">
        <v>214</v>
      </c>
      <c r="J910" s="158" t="s">
        <v>32</v>
      </c>
      <c r="K910" s="159"/>
      <c r="L910" s="153">
        <v>96.05</v>
      </c>
      <c r="M910" s="154">
        <f t="shared" si="120"/>
        <v>17.98</v>
      </c>
      <c r="N910" s="155" t="str">
        <f t="shared" si="121"/>
        <v/>
      </c>
      <c r="O910" s="156">
        <f t="shared" si="122"/>
        <v>5984.8755000000001</v>
      </c>
      <c r="P910" s="156" t="e">
        <f t="shared" si="123"/>
        <v>#VALUE!</v>
      </c>
      <c r="Q910" s="156" t="e">
        <f t="shared" si="124"/>
        <v>#VALUE!</v>
      </c>
      <c r="R910" s="157" t="str">
        <f t="shared" si="118"/>
        <v>B</v>
      </c>
      <c r="S910" s="157">
        <f t="shared" si="125"/>
        <v>17.98</v>
      </c>
      <c r="T910" s="157">
        <f t="shared" si="119"/>
        <v>62.31</v>
      </c>
      <c r="U910" s="157">
        <f>IF(M910&lt;&gt;0,IF(M910=SVS,0,IF(M910=SVSg,0,IF(M910=Stundenverrechnungssatz!G5879,0,IF(M910=Stundenverrechnungssatz!I5879,0,IF(M910=Stundenverrechnungssatz!K5879,0,IF(M910=Stundenverrechnungssatz!M5879,0,1)))))))</f>
        <v>0</v>
      </c>
      <c r="V910" s="20"/>
    </row>
    <row r="911" spans="1:22" s="38" customFormat="1" ht="15" customHeight="1" x14ac:dyDescent="0.2">
      <c r="A911" s="160">
        <v>907</v>
      </c>
      <c r="B911" s="161" t="s">
        <v>1341</v>
      </c>
      <c r="C911" s="161" t="s">
        <v>1344</v>
      </c>
      <c r="D911" s="161" t="s">
        <v>285</v>
      </c>
      <c r="E911" s="161" t="s">
        <v>291</v>
      </c>
      <c r="F911" s="161" t="s">
        <v>1345</v>
      </c>
      <c r="G911" s="161" t="s">
        <v>221</v>
      </c>
      <c r="H911" s="162">
        <v>62.12</v>
      </c>
      <c r="I911" s="163" t="s">
        <v>214</v>
      </c>
      <c r="J911" s="158" t="s">
        <v>99</v>
      </c>
      <c r="K911" s="159"/>
      <c r="L911" s="153">
        <v>76.44</v>
      </c>
      <c r="M911" s="154">
        <f t="shared" si="120"/>
        <v>17.98</v>
      </c>
      <c r="N911" s="155" t="str">
        <f t="shared" si="121"/>
        <v/>
      </c>
      <c r="O911" s="156">
        <f t="shared" si="122"/>
        <v>4748.4528</v>
      </c>
      <c r="P911" s="156" t="e">
        <f t="shared" si="123"/>
        <v>#VALUE!</v>
      </c>
      <c r="Q911" s="156" t="e">
        <f t="shared" si="124"/>
        <v>#VALUE!</v>
      </c>
      <c r="R911" s="157" t="str">
        <f t="shared" si="118"/>
        <v>J</v>
      </c>
      <c r="S911" s="157">
        <f t="shared" si="125"/>
        <v>17.98</v>
      </c>
      <c r="T911" s="157">
        <f t="shared" si="119"/>
        <v>62.12</v>
      </c>
      <c r="U911" s="157">
        <f>IF(M911&lt;&gt;0,IF(M911=SVS,0,IF(M911=SVSg,0,IF(M911=Stundenverrechnungssatz!G5880,0,IF(M911=Stundenverrechnungssatz!I5880,0,IF(M911=Stundenverrechnungssatz!K5880,0,IF(M911=Stundenverrechnungssatz!M5880,0,1)))))))</f>
        <v>0</v>
      </c>
      <c r="V911" s="20"/>
    </row>
    <row r="912" spans="1:22" s="38" customFormat="1" ht="15" customHeight="1" x14ac:dyDescent="0.2">
      <c r="A912" s="160">
        <v>908</v>
      </c>
      <c r="B912" s="161" t="s">
        <v>1341</v>
      </c>
      <c r="C912" s="161" t="s">
        <v>1344</v>
      </c>
      <c r="D912" s="161" t="s">
        <v>285</v>
      </c>
      <c r="E912" s="161" t="s">
        <v>354</v>
      </c>
      <c r="F912" s="161" t="s">
        <v>212</v>
      </c>
      <c r="G912" s="161" t="s">
        <v>221</v>
      </c>
      <c r="H912" s="162">
        <v>28.28</v>
      </c>
      <c r="I912" s="163" t="s">
        <v>214</v>
      </c>
      <c r="J912" s="158" t="s">
        <v>36</v>
      </c>
      <c r="K912" s="159"/>
      <c r="L912" s="153">
        <v>191.11</v>
      </c>
      <c r="M912" s="154">
        <f t="shared" si="120"/>
        <v>17.98</v>
      </c>
      <c r="N912" s="155" t="str">
        <f t="shared" si="121"/>
        <v/>
      </c>
      <c r="O912" s="156">
        <f t="shared" si="122"/>
        <v>5404.5908000000009</v>
      </c>
      <c r="P912" s="156" t="e">
        <f t="shared" si="123"/>
        <v>#VALUE!</v>
      </c>
      <c r="Q912" s="156" t="e">
        <f t="shared" si="124"/>
        <v>#VALUE!</v>
      </c>
      <c r="R912" s="157" t="str">
        <f t="shared" ref="R912:R975" si="126">LEFT(J912,1)</f>
        <v>F</v>
      </c>
      <c r="S912" s="157">
        <f t="shared" si="125"/>
        <v>17.98</v>
      </c>
      <c r="T912" s="157">
        <f t="shared" si="119"/>
        <v>28.28</v>
      </c>
      <c r="U912" s="157">
        <f>IF(M912&lt;&gt;0,IF(M912=SVS,0,IF(M912=SVSg,0,IF(M912=Stundenverrechnungssatz!G5881,0,IF(M912=Stundenverrechnungssatz!I5881,0,IF(M912=Stundenverrechnungssatz!K5881,0,IF(M912=Stundenverrechnungssatz!M5881,0,1)))))))</f>
        <v>0</v>
      </c>
      <c r="V912" s="20"/>
    </row>
    <row r="913" spans="1:22" s="38" customFormat="1" ht="15" customHeight="1" x14ac:dyDescent="0.2">
      <c r="A913" s="160">
        <v>909</v>
      </c>
      <c r="B913" s="161" t="s">
        <v>1341</v>
      </c>
      <c r="C913" s="161" t="s">
        <v>527</v>
      </c>
      <c r="D913" s="161" t="s">
        <v>285</v>
      </c>
      <c r="E913" s="161" t="s">
        <v>286</v>
      </c>
      <c r="F913" s="161" t="s">
        <v>225</v>
      </c>
      <c r="G913" s="161" t="s">
        <v>226</v>
      </c>
      <c r="H913" s="162">
        <v>21.7</v>
      </c>
      <c r="I913" s="163" t="s">
        <v>214</v>
      </c>
      <c r="J913" s="158" t="s">
        <v>31</v>
      </c>
      <c r="K913" s="159"/>
      <c r="L913" s="153">
        <v>96.05</v>
      </c>
      <c r="M913" s="154">
        <f t="shared" si="120"/>
        <v>17.98</v>
      </c>
      <c r="N913" s="155" t="str">
        <f t="shared" si="121"/>
        <v/>
      </c>
      <c r="O913" s="156">
        <f t="shared" si="122"/>
        <v>2084.2849999999999</v>
      </c>
      <c r="P913" s="156" t="e">
        <f t="shared" si="123"/>
        <v>#VALUE!</v>
      </c>
      <c r="Q913" s="156" t="e">
        <f t="shared" si="124"/>
        <v>#VALUE!</v>
      </c>
      <c r="R913" s="157" t="str">
        <f t="shared" si="126"/>
        <v>A</v>
      </c>
      <c r="S913" s="157">
        <f t="shared" si="125"/>
        <v>17.98</v>
      </c>
      <c r="T913" s="157">
        <f t="shared" si="119"/>
        <v>21.7</v>
      </c>
      <c r="U913" s="157">
        <f>IF(M913&lt;&gt;0,IF(M913=SVS,0,IF(M913=SVSg,0,IF(M913=Stundenverrechnungssatz!G5882,0,IF(M913=Stundenverrechnungssatz!I5882,0,IF(M913=Stundenverrechnungssatz!K5882,0,IF(M913=Stundenverrechnungssatz!M5882,0,1)))))))</f>
        <v>0</v>
      </c>
      <c r="V913" s="20"/>
    </row>
    <row r="914" spans="1:22" s="38" customFormat="1" ht="15" customHeight="1" x14ac:dyDescent="0.2">
      <c r="A914" s="160">
        <v>910</v>
      </c>
      <c r="B914" s="161" t="s">
        <v>1341</v>
      </c>
      <c r="C914" s="161" t="s">
        <v>527</v>
      </c>
      <c r="D914" s="161" t="s">
        <v>285</v>
      </c>
      <c r="E914" s="161" t="s">
        <v>287</v>
      </c>
      <c r="F914" s="161" t="s">
        <v>900</v>
      </c>
      <c r="G914" s="161" t="s">
        <v>226</v>
      </c>
      <c r="H914" s="162">
        <v>43.09</v>
      </c>
      <c r="I914" s="163"/>
      <c r="J914" s="158" t="s">
        <v>31</v>
      </c>
      <c r="K914" s="159"/>
      <c r="L914" s="153">
        <v>96.05</v>
      </c>
      <c r="M914" s="154">
        <f t="shared" si="120"/>
        <v>17.98</v>
      </c>
      <c r="N914" s="155" t="str">
        <f t="shared" si="121"/>
        <v/>
      </c>
      <c r="O914" s="156">
        <f t="shared" si="122"/>
        <v>4138.7945</v>
      </c>
      <c r="P914" s="156" t="e">
        <f t="shared" si="123"/>
        <v>#VALUE!</v>
      </c>
      <c r="Q914" s="156" t="e">
        <f t="shared" si="124"/>
        <v>#VALUE!</v>
      </c>
      <c r="R914" s="157" t="str">
        <f t="shared" si="126"/>
        <v>A</v>
      </c>
      <c r="S914" s="157">
        <f t="shared" si="125"/>
        <v>17.98</v>
      </c>
      <c r="T914" s="157">
        <f t="shared" si="119"/>
        <v>0</v>
      </c>
      <c r="U914" s="157">
        <f>IF(M914&lt;&gt;0,IF(M914=SVS,0,IF(M914=SVSg,0,IF(M914=Stundenverrechnungssatz!G5883,0,IF(M914=Stundenverrechnungssatz!I5883,0,IF(M914=Stundenverrechnungssatz!K5883,0,IF(M914=Stundenverrechnungssatz!M5883,0,1)))))))</f>
        <v>0</v>
      </c>
      <c r="V914" s="20"/>
    </row>
    <row r="915" spans="1:22" s="38" customFormat="1" ht="15" customHeight="1" x14ac:dyDescent="0.2">
      <c r="A915" s="160">
        <v>911</v>
      </c>
      <c r="B915" s="161" t="s">
        <v>1341</v>
      </c>
      <c r="C915" s="161" t="s">
        <v>527</v>
      </c>
      <c r="D915" s="161" t="s">
        <v>285</v>
      </c>
      <c r="E915" s="161" t="s">
        <v>288</v>
      </c>
      <c r="F915" s="161" t="s">
        <v>1550</v>
      </c>
      <c r="G915" s="161" t="s">
        <v>351</v>
      </c>
      <c r="H915" s="162">
        <v>13.1</v>
      </c>
      <c r="I915" s="163"/>
      <c r="J915" s="158" t="s">
        <v>101</v>
      </c>
      <c r="K915" s="159"/>
      <c r="L915" s="153">
        <v>191.11</v>
      </c>
      <c r="M915" s="154">
        <f t="shared" si="120"/>
        <v>17.98</v>
      </c>
      <c r="N915" s="155" t="str">
        <f t="shared" si="121"/>
        <v/>
      </c>
      <c r="O915" s="156">
        <f t="shared" si="122"/>
        <v>2503.5410000000002</v>
      </c>
      <c r="P915" s="156" t="e">
        <f t="shared" si="123"/>
        <v>#VALUE!</v>
      </c>
      <c r="Q915" s="156" t="e">
        <f t="shared" si="124"/>
        <v>#VALUE!</v>
      </c>
      <c r="R915" s="157" t="str">
        <f t="shared" si="126"/>
        <v>O</v>
      </c>
      <c r="S915" s="157">
        <f t="shared" si="125"/>
        <v>17.98</v>
      </c>
      <c r="T915" s="157">
        <f t="shared" si="119"/>
        <v>0</v>
      </c>
      <c r="U915" s="157">
        <f>IF(M915&lt;&gt;0,IF(M915=SVS,0,IF(M915=SVSg,0,IF(M915=Stundenverrechnungssatz!G5884,0,IF(M915=Stundenverrechnungssatz!I5884,0,IF(M915=Stundenverrechnungssatz!K5884,0,IF(M915=Stundenverrechnungssatz!M5884,0,1)))))))</f>
        <v>0</v>
      </c>
      <c r="V915" s="20"/>
    </row>
    <row r="916" spans="1:22" s="38" customFormat="1" ht="15" customHeight="1" x14ac:dyDescent="0.2">
      <c r="A916" s="160">
        <v>912</v>
      </c>
      <c r="B916" s="161" t="s">
        <v>1341</v>
      </c>
      <c r="C916" s="161" t="s">
        <v>527</v>
      </c>
      <c r="D916" s="161" t="s">
        <v>285</v>
      </c>
      <c r="E916" s="161" t="s">
        <v>289</v>
      </c>
      <c r="F916" s="161" t="s">
        <v>1874</v>
      </c>
      <c r="G916" s="161" t="s">
        <v>226</v>
      </c>
      <c r="H916" s="162">
        <v>13.1</v>
      </c>
      <c r="I916" s="163"/>
      <c r="J916" s="158" t="s">
        <v>31</v>
      </c>
      <c r="K916" s="159"/>
      <c r="L916" s="153">
        <v>96.05</v>
      </c>
      <c r="M916" s="154">
        <f t="shared" si="120"/>
        <v>17.98</v>
      </c>
      <c r="N916" s="155" t="str">
        <f t="shared" si="121"/>
        <v/>
      </c>
      <c r="O916" s="156">
        <f t="shared" si="122"/>
        <v>1258.2549999999999</v>
      </c>
      <c r="P916" s="156" t="e">
        <f t="shared" si="123"/>
        <v>#VALUE!</v>
      </c>
      <c r="Q916" s="156" t="e">
        <f t="shared" si="124"/>
        <v>#VALUE!</v>
      </c>
      <c r="R916" s="157" t="str">
        <f t="shared" si="126"/>
        <v>A</v>
      </c>
      <c r="S916" s="157">
        <f t="shared" si="125"/>
        <v>17.98</v>
      </c>
      <c r="T916" s="157">
        <f t="shared" si="119"/>
        <v>0</v>
      </c>
      <c r="U916" s="157">
        <f>IF(M916&lt;&gt;0,IF(M916=SVS,0,IF(M916=SVSg,0,IF(M916=Stundenverrechnungssatz!G5885,0,IF(M916=Stundenverrechnungssatz!I5885,0,IF(M916=Stundenverrechnungssatz!K5885,0,IF(M916=Stundenverrechnungssatz!M5885,0,1)))))))</f>
        <v>0</v>
      </c>
      <c r="V916" s="20"/>
    </row>
    <row r="917" spans="1:22" s="38" customFormat="1" ht="15" customHeight="1" x14ac:dyDescent="0.2">
      <c r="A917" s="160">
        <v>913</v>
      </c>
      <c r="B917" s="161" t="s">
        <v>1341</v>
      </c>
      <c r="C917" s="161" t="s">
        <v>527</v>
      </c>
      <c r="D917" s="161" t="s">
        <v>285</v>
      </c>
      <c r="E917" s="161" t="s">
        <v>291</v>
      </c>
      <c r="F917" s="161" t="s">
        <v>43</v>
      </c>
      <c r="G917" s="161" t="s">
        <v>226</v>
      </c>
      <c r="H917" s="162">
        <v>27.37</v>
      </c>
      <c r="I917" s="163"/>
      <c r="J917" s="158" t="s">
        <v>31</v>
      </c>
      <c r="K917" s="159"/>
      <c r="L917" s="153">
        <v>96.05</v>
      </c>
      <c r="M917" s="154">
        <f t="shared" si="120"/>
        <v>17.98</v>
      </c>
      <c r="N917" s="155" t="str">
        <f t="shared" si="121"/>
        <v/>
      </c>
      <c r="O917" s="156">
        <f t="shared" si="122"/>
        <v>2628.8885</v>
      </c>
      <c r="P917" s="156" t="e">
        <f t="shared" si="123"/>
        <v>#VALUE!</v>
      </c>
      <c r="Q917" s="156" t="e">
        <f t="shared" si="124"/>
        <v>#VALUE!</v>
      </c>
      <c r="R917" s="157" t="str">
        <f t="shared" si="126"/>
        <v>A</v>
      </c>
      <c r="S917" s="157">
        <f t="shared" si="125"/>
        <v>17.98</v>
      </c>
      <c r="T917" s="157">
        <f t="shared" si="119"/>
        <v>0</v>
      </c>
      <c r="U917" s="157">
        <f>IF(M917&lt;&gt;0,IF(M917=SVS,0,IF(M917=SVSg,0,IF(M917=Stundenverrechnungssatz!G5886,0,IF(M917=Stundenverrechnungssatz!I5886,0,IF(M917=Stundenverrechnungssatz!K5886,0,IF(M917=Stundenverrechnungssatz!M5886,0,1)))))))</f>
        <v>0</v>
      </c>
      <c r="V917" s="20"/>
    </row>
    <row r="918" spans="1:22" s="38" customFormat="1" ht="15" customHeight="1" x14ac:dyDescent="0.2">
      <c r="A918" s="160">
        <v>914</v>
      </c>
      <c r="B918" s="161" t="s">
        <v>1341</v>
      </c>
      <c r="C918" s="161" t="s">
        <v>527</v>
      </c>
      <c r="D918" s="161" t="s">
        <v>285</v>
      </c>
      <c r="E918" s="161" t="s">
        <v>294</v>
      </c>
      <c r="F918" s="161" t="s">
        <v>43</v>
      </c>
      <c r="G918" s="161" t="s">
        <v>226</v>
      </c>
      <c r="H918" s="162">
        <v>19.399999999999999</v>
      </c>
      <c r="I918" s="163"/>
      <c r="J918" s="158" t="s">
        <v>31</v>
      </c>
      <c r="K918" s="159"/>
      <c r="L918" s="153">
        <v>96.05</v>
      </c>
      <c r="M918" s="154">
        <f t="shared" si="120"/>
        <v>17.98</v>
      </c>
      <c r="N918" s="155" t="str">
        <f t="shared" si="121"/>
        <v/>
      </c>
      <c r="O918" s="156">
        <f t="shared" si="122"/>
        <v>1863.37</v>
      </c>
      <c r="P918" s="156" t="e">
        <f t="shared" si="123"/>
        <v>#VALUE!</v>
      </c>
      <c r="Q918" s="156" t="e">
        <f t="shared" si="124"/>
        <v>#VALUE!</v>
      </c>
      <c r="R918" s="157" t="str">
        <f t="shared" si="126"/>
        <v>A</v>
      </c>
      <c r="S918" s="157">
        <f t="shared" si="125"/>
        <v>17.98</v>
      </c>
      <c r="T918" s="157">
        <f t="shared" si="119"/>
        <v>0</v>
      </c>
      <c r="U918" s="157">
        <f>IF(M918&lt;&gt;0,IF(M918=SVS,0,IF(M918=SVSg,0,IF(M918=Stundenverrechnungssatz!G5887,0,IF(M918=Stundenverrechnungssatz!I5887,0,IF(M918=Stundenverrechnungssatz!K5887,0,IF(M918=Stundenverrechnungssatz!M5887,0,1)))))))</f>
        <v>0</v>
      </c>
      <c r="V918" s="20"/>
    </row>
    <row r="919" spans="1:22" s="38" customFormat="1" ht="15" customHeight="1" x14ac:dyDescent="0.2">
      <c r="A919" s="160">
        <v>915</v>
      </c>
      <c r="B919" s="161" t="s">
        <v>1341</v>
      </c>
      <c r="C919" s="161" t="s">
        <v>527</v>
      </c>
      <c r="D919" s="161" t="s">
        <v>285</v>
      </c>
      <c r="E919" s="161" t="s">
        <v>295</v>
      </c>
      <c r="F919" s="161" t="s">
        <v>43</v>
      </c>
      <c r="G919" s="161" t="s">
        <v>351</v>
      </c>
      <c r="H919" s="162">
        <v>19.02</v>
      </c>
      <c r="I919" s="163"/>
      <c r="J919" s="158" t="s">
        <v>31</v>
      </c>
      <c r="K919" s="159"/>
      <c r="L919" s="153">
        <v>96.05</v>
      </c>
      <c r="M919" s="154">
        <f t="shared" si="120"/>
        <v>17.98</v>
      </c>
      <c r="N919" s="155" t="str">
        <f t="shared" si="121"/>
        <v/>
      </c>
      <c r="O919" s="156">
        <f t="shared" si="122"/>
        <v>1826.8709999999999</v>
      </c>
      <c r="P919" s="156" t="e">
        <f t="shared" si="123"/>
        <v>#VALUE!</v>
      </c>
      <c r="Q919" s="156" t="e">
        <f t="shared" si="124"/>
        <v>#VALUE!</v>
      </c>
      <c r="R919" s="157" t="str">
        <f t="shared" si="126"/>
        <v>A</v>
      </c>
      <c r="S919" s="157">
        <f t="shared" si="125"/>
        <v>17.98</v>
      </c>
      <c r="T919" s="157">
        <f t="shared" si="119"/>
        <v>0</v>
      </c>
      <c r="U919" s="157">
        <f>IF(M919&lt;&gt;0,IF(M919=SVS,0,IF(M919=SVSg,0,IF(M919=Stundenverrechnungssatz!G5888,0,IF(M919=Stundenverrechnungssatz!I5888,0,IF(M919=Stundenverrechnungssatz!K5888,0,IF(M919=Stundenverrechnungssatz!M5888,0,1)))))))</f>
        <v>0</v>
      </c>
      <c r="V919" s="20"/>
    </row>
    <row r="920" spans="1:22" s="38" customFormat="1" ht="15" customHeight="1" x14ac:dyDescent="0.2">
      <c r="A920" s="160">
        <v>916</v>
      </c>
      <c r="B920" s="161" t="s">
        <v>1341</v>
      </c>
      <c r="C920" s="161" t="s">
        <v>527</v>
      </c>
      <c r="D920" s="161" t="s">
        <v>285</v>
      </c>
      <c r="E920" s="161" t="s">
        <v>296</v>
      </c>
      <c r="F920" s="161" t="s">
        <v>43</v>
      </c>
      <c r="G920" s="161" t="s">
        <v>226</v>
      </c>
      <c r="H920" s="162">
        <v>26.85</v>
      </c>
      <c r="I920" s="163"/>
      <c r="J920" s="158" t="s">
        <v>31</v>
      </c>
      <c r="K920" s="159"/>
      <c r="L920" s="153">
        <v>96.05</v>
      </c>
      <c r="M920" s="154">
        <f t="shared" si="120"/>
        <v>17.98</v>
      </c>
      <c r="N920" s="155" t="str">
        <f t="shared" si="121"/>
        <v/>
      </c>
      <c r="O920" s="156">
        <f t="shared" si="122"/>
        <v>2578.9425000000001</v>
      </c>
      <c r="P920" s="156" t="e">
        <f t="shared" si="123"/>
        <v>#VALUE!</v>
      </c>
      <c r="Q920" s="156" t="e">
        <f t="shared" si="124"/>
        <v>#VALUE!</v>
      </c>
      <c r="R920" s="157" t="str">
        <f t="shared" si="126"/>
        <v>A</v>
      </c>
      <c r="S920" s="157">
        <f t="shared" si="125"/>
        <v>17.98</v>
      </c>
      <c r="T920" s="157">
        <f t="shared" si="119"/>
        <v>0</v>
      </c>
      <c r="U920" s="157">
        <f>IF(M920&lt;&gt;0,IF(M920=SVS,0,IF(M920=SVSg,0,IF(M920=Stundenverrechnungssatz!G5889,0,IF(M920=Stundenverrechnungssatz!I5889,0,IF(M920=Stundenverrechnungssatz!K5889,0,IF(M920=Stundenverrechnungssatz!M5889,0,1)))))))</f>
        <v>0</v>
      </c>
      <c r="V920" s="20"/>
    </row>
    <row r="921" spans="1:22" s="38" customFormat="1" ht="15" customHeight="1" x14ac:dyDescent="0.2">
      <c r="A921" s="160">
        <v>918</v>
      </c>
      <c r="B921" s="161" t="s">
        <v>1341</v>
      </c>
      <c r="C921" s="161" t="s">
        <v>527</v>
      </c>
      <c r="D921" s="161" t="s">
        <v>285</v>
      </c>
      <c r="E921" s="161" t="s">
        <v>297</v>
      </c>
      <c r="F921" s="161" t="s">
        <v>218</v>
      </c>
      <c r="G921" s="161" t="s">
        <v>333</v>
      </c>
      <c r="H921" s="162">
        <v>8.09</v>
      </c>
      <c r="I921" s="163"/>
      <c r="J921" s="158" t="s">
        <v>34</v>
      </c>
      <c r="K921" s="159"/>
      <c r="L921" s="153">
        <v>191.11</v>
      </c>
      <c r="M921" s="154">
        <f t="shared" si="120"/>
        <v>17.98</v>
      </c>
      <c r="N921" s="155" t="str">
        <f t="shared" si="121"/>
        <v/>
      </c>
      <c r="O921" s="156">
        <f t="shared" si="122"/>
        <v>1546.0799000000002</v>
      </c>
      <c r="P921" s="156" t="e">
        <f t="shared" si="123"/>
        <v>#VALUE!</v>
      </c>
      <c r="Q921" s="156" t="e">
        <f t="shared" si="124"/>
        <v>#VALUE!</v>
      </c>
      <c r="R921" s="157" t="str">
        <f t="shared" si="126"/>
        <v>C</v>
      </c>
      <c r="S921" s="157">
        <f t="shared" si="125"/>
        <v>17.98</v>
      </c>
      <c r="T921" s="157">
        <f t="shared" si="119"/>
        <v>0</v>
      </c>
      <c r="U921" s="157">
        <f>IF(M921&lt;&gt;0,IF(M921=SVS,0,IF(M921=SVSg,0,IF(M921=Stundenverrechnungssatz!G5891,0,IF(M921=Stundenverrechnungssatz!I5891,0,IF(M921=Stundenverrechnungssatz!K5891,0,IF(M921=Stundenverrechnungssatz!M5891,0,1)))))))</f>
        <v>0</v>
      </c>
      <c r="V921" s="20"/>
    </row>
    <row r="922" spans="1:22" s="38" customFormat="1" ht="15" customHeight="1" x14ac:dyDescent="0.2">
      <c r="A922" s="160">
        <v>919</v>
      </c>
      <c r="B922" s="161" t="s">
        <v>1341</v>
      </c>
      <c r="C922" s="161" t="s">
        <v>527</v>
      </c>
      <c r="D922" s="161" t="s">
        <v>285</v>
      </c>
      <c r="E922" s="161" t="s">
        <v>298</v>
      </c>
      <c r="F922" s="161" t="s">
        <v>216</v>
      </c>
      <c r="G922" s="161" t="s">
        <v>333</v>
      </c>
      <c r="H922" s="162">
        <v>1.25</v>
      </c>
      <c r="I922" s="163"/>
      <c r="J922" s="158" t="s">
        <v>119</v>
      </c>
      <c r="K922" s="159"/>
      <c r="L922" s="153">
        <v>0</v>
      </c>
      <c r="M922" s="154">
        <f t="shared" si="120"/>
        <v>17.98</v>
      </c>
      <c r="N922" s="155">
        <f t="shared" si="121"/>
        <v>1.0000000000000001E-5</v>
      </c>
      <c r="O922" s="156">
        <f t="shared" si="122"/>
        <v>0</v>
      </c>
      <c r="P922" s="156">
        <f t="shared" si="123"/>
        <v>0</v>
      </c>
      <c r="Q922" s="156">
        <f t="shared" si="124"/>
        <v>0</v>
      </c>
      <c r="R922" s="157" t="str">
        <f t="shared" si="126"/>
        <v>n</v>
      </c>
      <c r="S922" s="157">
        <f t="shared" si="125"/>
        <v>17.98</v>
      </c>
      <c r="T922" s="157">
        <f t="shared" si="119"/>
        <v>0</v>
      </c>
      <c r="U922" s="157">
        <f>IF(M922&lt;&gt;0,IF(M922=SVS,0,IF(M922=SVSg,0,IF(M922=Stundenverrechnungssatz!G5892,0,IF(M922=Stundenverrechnungssatz!I5892,0,IF(M922=Stundenverrechnungssatz!K5892,0,IF(M922=Stundenverrechnungssatz!M5892,0,1)))))))</f>
        <v>0</v>
      </c>
      <c r="V922" s="20"/>
    </row>
    <row r="923" spans="1:22" s="38" customFormat="1" ht="15" customHeight="1" x14ac:dyDescent="0.2">
      <c r="A923" s="160">
        <v>920</v>
      </c>
      <c r="B923" s="161" t="s">
        <v>1341</v>
      </c>
      <c r="C923" s="161" t="s">
        <v>527</v>
      </c>
      <c r="D923" s="161" t="s">
        <v>285</v>
      </c>
      <c r="E923" s="161" t="s">
        <v>452</v>
      </c>
      <c r="F923" s="161" t="s">
        <v>258</v>
      </c>
      <c r="G923" s="161" t="s">
        <v>333</v>
      </c>
      <c r="H923" s="162">
        <v>9.9700000000000006</v>
      </c>
      <c r="I923" s="163"/>
      <c r="J923" s="158" t="s">
        <v>34</v>
      </c>
      <c r="K923" s="159"/>
      <c r="L923" s="153">
        <v>191.11</v>
      </c>
      <c r="M923" s="154">
        <f t="shared" si="120"/>
        <v>17.98</v>
      </c>
      <c r="N923" s="155" t="str">
        <f t="shared" si="121"/>
        <v/>
      </c>
      <c r="O923" s="156">
        <f t="shared" si="122"/>
        <v>1905.3667000000003</v>
      </c>
      <c r="P923" s="156" t="e">
        <f t="shared" si="123"/>
        <v>#VALUE!</v>
      </c>
      <c r="Q923" s="156" t="e">
        <f t="shared" si="124"/>
        <v>#VALUE!</v>
      </c>
      <c r="R923" s="157" t="str">
        <f t="shared" si="126"/>
        <v>C</v>
      </c>
      <c r="S923" s="157">
        <f t="shared" si="125"/>
        <v>17.98</v>
      </c>
      <c r="T923" s="157">
        <f t="shared" si="119"/>
        <v>0</v>
      </c>
      <c r="U923" s="157">
        <f>IF(M923&lt;&gt;0,IF(M923=SVS,0,IF(M923=SVSg,0,IF(M923=Stundenverrechnungssatz!G5893,0,IF(M923=Stundenverrechnungssatz!I5893,0,IF(M923=Stundenverrechnungssatz!K5893,0,IF(M923=Stundenverrechnungssatz!M5893,0,1)))))))</f>
        <v>0</v>
      </c>
      <c r="V923" s="20"/>
    </row>
    <row r="924" spans="1:22" s="38" customFormat="1" ht="15" customHeight="1" x14ac:dyDescent="0.2">
      <c r="A924" s="160">
        <v>921</v>
      </c>
      <c r="B924" s="161" t="s">
        <v>1341</v>
      </c>
      <c r="C924" s="161" t="s">
        <v>527</v>
      </c>
      <c r="D924" s="161" t="s">
        <v>285</v>
      </c>
      <c r="E924" s="161" t="s">
        <v>299</v>
      </c>
      <c r="F924" s="161" t="s">
        <v>580</v>
      </c>
      <c r="G924" s="161" t="s">
        <v>351</v>
      </c>
      <c r="H924" s="162">
        <v>7.66</v>
      </c>
      <c r="I924" s="163"/>
      <c r="J924" s="158" t="s">
        <v>63</v>
      </c>
      <c r="K924" s="159"/>
      <c r="L924" s="153">
        <v>38.08</v>
      </c>
      <c r="M924" s="154">
        <f t="shared" si="120"/>
        <v>17.98</v>
      </c>
      <c r="N924" s="155" t="str">
        <f t="shared" si="121"/>
        <v/>
      </c>
      <c r="O924" s="156">
        <f t="shared" si="122"/>
        <v>291.69279999999998</v>
      </c>
      <c r="P924" s="156" t="e">
        <f t="shared" si="123"/>
        <v>#VALUE!</v>
      </c>
      <c r="Q924" s="156" t="e">
        <f t="shared" si="124"/>
        <v>#VALUE!</v>
      </c>
      <c r="R924" s="157" t="str">
        <f t="shared" si="126"/>
        <v>T</v>
      </c>
      <c r="S924" s="157">
        <f t="shared" si="125"/>
        <v>17.98</v>
      </c>
      <c r="T924" s="157">
        <f t="shared" si="119"/>
        <v>0</v>
      </c>
      <c r="U924" s="157">
        <f>IF(M924&lt;&gt;0,IF(M924=SVS,0,IF(M924=SVSg,0,IF(M924=Stundenverrechnungssatz!G5894,0,IF(M924=Stundenverrechnungssatz!I5894,0,IF(M924=Stundenverrechnungssatz!K5894,0,IF(M924=Stundenverrechnungssatz!M5894,0,1)))))))</f>
        <v>0</v>
      </c>
      <c r="V924" s="20"/>
    </row>
    <row r="925" spans="1:22" s="38" customFormat="1" ht="15" customHeight="1" x14ac:dyDescent="0.2">
      <c r="A925" s="160">
        <v>922</v>
      </c>
      <c r="B925" s="161" t="s">
        <v>1341</v>
      </c>
      <c r="C925" s="161" t="s">
        <v>527</v>
      </c>
      <c r="D925" s="161" t="s">
        <v>285</v>
      </c>
      <c r="E925" s="161" t="s">
        <v>300</v>
      </c>
      <c r="F925" s="161" t="s">
        <v>43</v>
      </c>
      <c r="G925" s="161" t="s">
        <v>351</v>
      </c>
      <c r="H925" s="162">
        <v>7.64</v>
      </c>
      <c r="I925" s="163"/>
      <c r="J925" s="158" t="s">
        <v>31</v>
      </c>
      <c r="K925" s="159"/>
      <c r="L925" s="153">
        <v>96.05</v>
      </c>
      <c r="M925" s="154">
        <f t="shared" si="120"/>
        <v>17.98</v>
      </c>
      <c r="N925" s="155" t="str">
        <f t="shared" si="121"/>
        <v/>
      </c>
      <c r="O925" s="156">
        <f t="shared" si="122"/>
        <v>733.822</v>
      </c>
      <c r="P925" s="156" t="e">
        <f t="shared" si="123"/>
        <v>#VALUE!</v>
      </c>
      <c r="Q925" s="156" t="e">
        <f t="shared" si="124"/>
        <v>#VALUE!</v>
      </c>
      <c r="R925" s="157" t="str">
        <f t="shared" si="126"/>
        <v>A</v>
      </c>
      <c r="S925" s="157">
        <f t="shared" si="125"/>
        <v>17.98</v>
      </c>
      <c r="T925" s="157">
        <f t="shared" si="119"/>
        <v>0</v>
      </c>
      <c r="U925" s="157">
        <f>IF(M925&lt;&gt;0,IF(M925=SVS,0,IF(M925=SVSg,0,IF(M925=Stundenverrechnungssatz!G5895,0,IF(M925=Stundenverrechnungssatz!I5895,0,IF(M925=Stundenverrechnungssatz!K5895,0,IF(M925=Stundenverrechnungssatz!M5895,0,1)))))))</f>
        <v>0</v>
      </c>
      <c r="V925" s="20"/>
    </row>
    <row r="926" spans="1:22" s="38" customFormat="1" ht="15" customHeight="1" x14ac:dyDescent="0.2">
      <c r="A926" s="160">
        <v>923</v>
      </c>
      <c r="B926" s="161" t="s">
        <v>1341</v>
      </c>
      <c r="C926" s="161" t="s">
        <v>527</v>
      </c>
      <c r="D926" s="161" t="s">
        <v>285</v>
      </c>
      <c r="E926" s="161" t="s">
        <v>302</v>
      </c>
      <c r="F926" s="161" t="s">
        <v>581</v>
      </c>
      <c r="G926" s="161" t="s">
        <v>226</v>
      </c>
      <c r="H926" s="162">
        <v>17.559999999999999</v>
      </c>
      <c r="I926" s="163"/>
      <c r="J926" s="158" t="s">
        <v>31</v>
      </c>
      <c r="K926" s="159"/>
      <c r="L926" s="153">
        <v>96.05</v>
      </c>
      <c r="M926" s="154">
        <f t="shared" si="120"/>
        <v>17.98</v>
      </c>
      <c r="N926" s="155" t="str">
        <f t="shared" si="121"/>
        <v/>
      </c>
      <c r="O926" s="156">
        <f t="shared" si="122"/>
        <v>1686.6379999999999</v>
      </c>
      <c r="P926" s="156" t="e">
        <f t="shared" si="123"/>
        <v>#VALUE!</v>
      </c>
      <c r="Q926" s="156" t="e">
        <f t="shared" si="124"/>
        <v>#VALUE!</v>
      </c>
      <c r="R926" s="157" t="str">
        <f t="shared" si="126"/>
        <v>A</v>
      </c>
      <c r="S926" s="157">
        <f t="shared" si="125"/>
        <v>17.98</v>
      </c>
      <c r="T926" s="157">
        <f t="shared" si="119"/>
        <v>0</v>
      </c>
      <c r="U926" s="157">
        <f>IF(M926&lt;&gt;0,IF(M926=SVS,0,IF(M926=SVSg,0,IF(M926=Stundenverrechnungssatz!G5896,0,IF(M926=Stundenverrechnungssatz!I5896,0,IF(M926=Stundenverrechnungssatz!K5896,0,IF(M926=Stundenverrechnungssatz!M5896,0,1)))))))</f>
        <v>0</v>
      </c>
      <c r="V926" s="20"/>
    </row>
    <row r="927" spans="1:22" s="38" customFormat="1" ht="15" customHeight="1" x14ac:dyDescent="0.2">
      <c r="A927" s="160">
        <v>924</v>
      </c>
      <c r="B927" s="161" t="s">
        <v>1341</v>
      </c>
      <c r="C927" s="161" t="s">
        <v>527</v>
      </c>
      <c r="D927" s="161" t="s">
        <v>285</v>
      </c>
      <c r="E927" s="161" t="s">
        <v>304</v>
      </c>
      <c r="F927" s="161" t="s">
        <v>427</v>
      </c>
      <c r="G927" s="161" t="s">
        <v>351</v>
      </c>
      <c r="H927" s="162">
        <v>6.33</v>
      </c>
      <c r="I927" s="163"/>
      <c r="J927" s="158" t="s">
        <v>66</v>
      </c>
      <c r="K927" s="159"/>
      <c r="L927" s="153">
        <v>1</v>
      </c>
      <c r="M927" s="154">
        <f t="shared" si="120"/>
        <v>17.98</v>
      </c>
      <c r="N927" s="155" t="str">
        <f t="shared" si="121"/>
        <v/>
      </c>
      <c r="O927" s="156">
        <f t="shared" si="122"/>
        <v>6.33</v>
      </c>
      <c r="P927" s="156" t="e">
        <f t="shared" si="123"/>
        <v>#VALUE!</v>
      </c>
      <c r="Q927" s="156" t="e">
        <f t="shared" si="124"/>
        <v>#VALUE!</v>
      </c>
      <c r="R927" s="157" t="str">
        <f t="shared" si="126"/>
        <v>T</v>
      </c>
      <c r="S927" s="157">
        <f t="shared" si="125"/>
        <v>17.98</v>
      </c>
      <c r="T927" s="157">
        <f t="shared" si="119"/>
        <v>0</v>
      </c>
      <c r="U927" s="157">
        <f>IF(M927&lt;&gt;0,IF(M927=SVS,0,IF(M927=SVSg,0,IF(M927=Stundenverrechnungssatz!G5897,0,IF(M927=Stundenverrechnungssatz!I5897,0,IF(M927=Stundenverrechnungssatz!K5897,0,IF(M927=Stundenverrechnungssatz!M5897,0,1)))))))</f>
        <v>0</v>
      </c>
      <c r="V927" s="20"/>
    </row>
    <row r="928" spans="1:22" s="38" customFormat="1" ht="15" customHeight="1" x14ac:dyDescent="0.2">
      <c r="A928" s="160">
        <v>925</v>
      </c>
      <c r="B928" s="161" t="s">
        <v>1341</v>
      </c>
      <c r="C928" s="161" t="s">
        <v>527</v>
      </c>
      <c r="D928" s="161" t="s">
        <v>285</v>
      </c>
      <c r="E928" s="161" t="s">
        <v>305</v>
      </c>
      <c r="F928" s="161" t="s">
        <v>227</v>
      </c>
      <c r="G928" s="161" t="s">
        <v>226</v>
      </c>
      <c r="H928" s="162">
        <v>57.01</v>
      </c>
      <c r="I928" s="163"/>
      <c r="J928" s="158" t="s">
        <v>38</v>
      </c>
      <c r="K928" s="159"/>
      <c r="L928" s="153">
        <v>96.05</v>
      </c>
      <c r="M928" s="154">
        <f t="shared" si="120"/>
        <v>17.98</v>
      </c>
      <c r="N928" s="155" t="str">
        <f t="shared" si="121"/>
        <v/>
      </c>
      <c r="O928" s="156">
        <f t="shared" si="122"/>
        <v>5475.8104999999996</v>
      </c>
      <c r="P928" s="156" t="e">
        <f t="shared" si="123"/>
        <v>#VALUE!</v>
      </c>
      <c r="Q928" s="156" t="e">
        <f t="shared" si="124"/>
        <v>#VALUE!</v>
      </c>
      <c r="R928" s="157" t="str">
        <f t="shared" si="126"/>
        <v>D</v>
      </c>
      <c r="S928" s="157">
        <f t="shared" si="125"/>
        <v>17.98</v>
      </c>
      <c r="T928" s="157">
        <f t="shared" si="119"/>
        <v>0</v>
      </c>
      <c r="U928" s="157">
        <f>IF(M928&lt;&gt;0,IF(M928=SVS,0,IF(M928=SVSg,0,IF(M928=Stundenverrechnungssatz!G5898,0,IF(M928=Stundenverrechnungssatz!I5898,0,IF(M928=Stundenverrechnungssatz!K5898,0,IF(M928=Stundenverrechnungssatz!M5898,0,1)))))))</f>
        <v>0</v>
      </c>
      <c r="V928" s="20"/>
    </row>
    <row r="929" spans="1:22" s="38" customFormat="1" ht="15" customHeight="1" x14ac:dyDescent="0.2">
      <c r="A929" s="160">
        <v>926</v>
      </c>
      <c r="B929" s="161" t="s">
        <v>1341</v>
      </c>
      <c r="C929" s="161" t="s">
        <v>527</v>
      </c>
      <c r="D929" s="161" t="s">
        <v>285</v>
      </c>
      <c r="E929" s="161" t="s">
        <v>306</v>
      </c>
      <c r="F929" s="161" t="s">
        <v>258</v>
      </c>
      <c r="G929" s="161" t="s">
        <v>217</v>
      </c>
      <c r="H929" s="162">
        <v>9.18</v>
      </c>
      <c r="I929" s="163"/>
      <c r="J929" s="158" t="s">
        <v>34</v>
      </c>
      <c r="K929" s="159"/>
      <c r="L929" s="153">
        <v>191.11</v>
      </c>
      <c r="M929" s="154">
        <f t="shared" si="120"/>
        <v>17.98</v>
      </c>
      <c r="N929" s="155" t="str">
        <f t="shared" si="121"/>
        <v/>
      </c>
      <c r="O929" s="156">
        <f t="shared" si="122"/>
        <v>1754.3898000000002</v>
      </c>
      <c r="P929" s="156" t="e">
        <f t="shared" si="123"/>
        <v>#VALUE!</v>
      </c>
      <c r="Q929" s="156" t="e">
        <f t="shared" si="124"/>
        <v>#VALUE!</v>
      </c>
      <c r="R929" s="157" t="str">
        <f t="shared" si="126"/>
        <v>C</v>
      </c>
      <c r="S929" s="157">
        <f t="shared" si="125"/>
        <v>17.98</v>
      </c>
      <c r="T929" s="157">
        <f t="shared" si="119"/>
        <v>0</v>
      </c>
      <c r="U929" s="157">
        <f>IF(M929&lt;&gt;0,IF(M929=SVS,0,IF(M929=SVSg,0,IF(M929=Stundenverrechnungssatz!G5899,0,IF(M929=Stundenverrechnungssatz!I5899,0,IF(M929=Stundenverrechnungssatz!K5899,0,IF(M929=Stundenverrechnungssatz!M5899,0,1)))))))</f>
        <v>0</v>
      </c>
      <c r="V929" s="20"/>
    </row>
    <row r="930" spans="1:22" s="38" customFormat="1" ht="15" customHeight="1" x14ac:dyDescent="0.2">
      <c r="A930" s="160">
        <v>927</v>
      </c>
      <c r="B930" s="161" t="s">
        <v>1341</v>
      </c>
      <c r="C930" s="161" t="s">
        <v>527</v>
      </c>
      <c r="D930" s="161" t="s">
        <v>285</v>
      </c>
      <c r="E930" s="161" t="s">
        <v>307</v>
      </c>
      <c r="F930" s="161" t="s">
        <v>1148</v>
      </c>
      <c r="G930" s="161" t="s">
        <v>351</v>
      </c>
      <c r="H930" s="162">
        <v>7.66</v>
      </c>
      <c r="I930" s="163"/>
      <c r="J930" s="158" t="s">
        <v>63</v>
      </c>
      <c r="K930" s="159"/>
      <c r="L930" s="153">
        <v>38.08</v>
      </c>
      <c r="M930" s="154">
        <f t="shared" si="120"/>
        <v>17.98</v>
      </c>
      <c r="N930" s="155" t="str">
        <f t="shared" si="121"/>
        <v/>
      </c>
      <c r="O930" s="156">
        <f t="shared" si="122"/>
        <v>291.69279999999998</v>
      </c>
      <c r="P930" s="156" t="e">
        <f t="shared" si="123"/>
        <v>#VALUE!</v>
      </c>
      <c r="Q930" s="156" t="e">
        <f t="shared" si="124"/>
        <v>#VALUE!</v>
      </c>
      <c r="R930" s="157" t="str">
        <f t="shared" si="126"/>
        <v>T</v>
      </c>
      <c r="S930" s="157">
        <f t="shared" si="125"/>
        <v>17.98</v>
      </c>
      <c r="T930" s="157">
        <f t="shared" si="119"/>
        <v>0</v>
      </c>
      <c r="U930" s="157">
        <f>IF(M930&lt;&gt;0,IF(M930=SVS,0,IF(M930=SVSg,0,IF(M930=Stundenverrechnungssatz!G5900,0,IF(M930=Stundenverrechnungssatz!I5900,0,IF(M930=Stundenverrechnungssatz!K5900,0,IF(M930=Stundenverrechnungssatz!M5900,0,1)))))))</f>
        <v>0</v>
      </c>
      <c r="V930" s="20"/>
    </row>
    <row r="931" spans="1:22" s="38" customFormat="1" ht="15" customHeight="1" x14ac:dyDescent="0.2">
      <c r="A931" s="160">
        <v>928</v>
      </c>
      <c r="B931" s="161" t="s">
        <v>1341</v>
      </c>
      <c r="C931" s="161" t="s">
        <v>527</v>
      </c>
      <c r="D931" s="161" t="s">
        <v>285</v>
      </c>
      <c r="E931" s="161" t="s">
        <v>477</v>
      </c>
      <c r="F931" s="161" t="s">
        <v>1187</v>
      </c>
      <c r="G931" s="161" t="s">
        <v>351</v>
      </c>
      <c r="H931" s="162">
        <v>7.25</v>
      </c>
      <c r="I931" s="163"/>
      <c r="J931" s="158" t="s">
        <v>64</v>
      </c>
      <c r="K931" s="159"/>
      <c r="L931" s="153">
        <v>9</v>
      </c>
      <c r="M931" s="154">
        <f t="shared" si="120"/>
        <v>17.98</v>
      </c>
      <c r="N931" s="155" t="str">
        <f t="shared" si="121"/>
        <v/>
      </c>
      <c r="O931" s="156">
        <f t="shared" si="122"/>
        <v>65.25</v>
      </c>
      <c r="P931" s="156" t="e">
        <f t="shared" si="123"/>
        <v>#VALUE!</v>
      </c>
      <c r="Q931" s="156" t="e">
        <f t="shared" si="124"/>
        <v>#VALUE!</v>
      </c>
      <c r="R931" s="157" t="str">
        <f t="shared" si="126"/>
        <v>T</v>
      </c>
      <c r="S931" s="157">
        <f t="shared" si="125"/>
        <v>17.98</v>
      </c>
      <c r="T931" s="157">
        <f t="shared" si="119"/>
        <v>0</v>
      </c>
      <c r="U931" s="157">
        <f>IF(M931&lt;&gt;0,IF(M931=SVS,0,IF(M931=SVSg,0,IF(M931=Stundenverrechnungssatz!G5901,0,IF(M931=Stundenverrechnungssatz!I5901,0,IF(M931=Stundenverrechnungssatz!K5901,0,IF(M931=Stundenverrechnungssatz!M5901,0,1)))))))</f>
        <v>0</v>
      </c>
      <c r="V931" s="20"/>
    </row>
    <row r="932" spans="1:22" s="38" customFormat="1" ht="15" customHeight="1" x14ac:dyDescent="0.2">
      <c r="A932" s="160">
        <v>929</v>
      </c>
      <c r="B932" s="161" t="s">
        <v>1341</v>
      </c>
      <c r="C932" s="161" t="s">
        <v>527</v>
      </c>
      <c r="D932" s="161" t="s">
        <v>285</v>
      </c>
      <c r="E932" s="161" t="s">
        <v>476</v>
      </c>
      <c r="F932" s="161" t="s">
        <v>1872</v>
      </c>
      <c r="G932" s="161" t="s">
        <v>333</v>
      </c>
      <c r="H932" s="162">
        <v>7.24</v>
      </c>
      <c r="I932" s="163"/>
      <c r="J932" s="158" t="s">
        <v>34</v>
      </c>
      <c r="K932" s="159"/>
      <c r="L932" s="153">
        <v>191.11</v>
      </c>
      <c r="M932" s="154">
        <f t="shared" si="120"/>
        <v>17.98</v>
      </c>
      <c r="N932" s="155" t="str">
        <f t="shared" si="121"/>
        <v/>
      </c>
      <c r="O932" s="156">
        <f t="shared" si="122"/>
        <v>1383.6364000000001</v>
      </c>
      <c r="P932" s="156" t="e">
        <f t="shared" ref="P932" si="127">O932/N932</f>
        <v>#VALUE!</v>
      </c>
      <c r="Q932" s="156" t="e">
        <f t="shared" ref="Q932" si="128">P932*M932</f>
        <v>#VALUE!</v>
      </c>
      <c r="R932" s="157" t="str">
        <f t="shared" si="126"/>
        <v>C</v>
      </c>
      <c r="S932" s="157">
        <f t="shared" ref="S932" si="129">IF(M932=SVS,M932,"")</f>
        <v>17.98</v>
      </c>
      <c r="T932" s="157">
        <f t="shared" si="119"/>
        <v>0</v>
      </c>
      <c r="U932" s="157">
        <f>IF(M932&lt;&gt;0,IF(M932=SVS,0,IF(M932=SVSg,0,IF(M932=Stundenverrechnungssatz!G5902,0,IF(M932=Stundenverrechnungssatz!I5902,0,IF(M932=Stundenverrechnungssatz!K5902,0,IF(M932=Stundenverrechnungssatz!M5902,0,1)))))))</f>
        <v>0</v>
      </c>
      <c r="V932" s="20"/>
    </row>
    <row r="933" spans="1:22" s="38" customFormat="1" ht="15" customHeight="1" x14ac:dyDescent="0.2">
      <c r="A933" s="160">
        <v>930</v>
      </c>
      <c r="B933" s="161" t="s">
        <v>1341</v>
      </c>
      <c r="C933" s="161" t="s">
        <v>527</v>
      </c>
      <c r="D933" s="161" t="s">
        <v>285</v>
      </c>
      <c r="E933" s="161" t="s">
        <v>1873</v>
      </c>
      <c r="F933" s="161" t="s">
        <v>216</v>
      </c>
      <c r="G933" s="161" t="s">
        <v>351</v>
      </c>
      <c r="H933" s="162">
        <v>5.47</v>
      </c>
      <c r="I933" s="163"/>
      <c r="J933" s="158" t="s">
        <v>119</v>
      </c>
      <c r="K933" s="159"/>
      <c r="L933" s="153">
        <v>0</v>
      </c>
      <c r="M933" s="154">
        <f t="shared" si="120"/>
        <v>17.98</v>
      </c>
      <c r="N933" s="155">
        <f t="shared" si="121"/>
        <v>1.0000000000000001E-5</v>
      </c>
      <c r="O933" s="156">
        <f t="shared" si="122"/>
        <v>0</v>
      </c>
      <c r="P933" s="156">
        <f t="shared" si="123"/>
        <v>0</v>
      </c>
      <c r="Q933" s="156">
        <f t="shared" si="124"/>
        <v>0</v>
      </c>
      <c r="R933" s="157" t="str">
        <f t="shared" si="126"/>
        <v>n</v>
      </c>
      <c r="S933" s="157">
        <f t="shared" si="125"/>
        <v>17.98</v>
      </c>
      <c r="T933" s="157">
        <f t="shared" si="119"/>
        <v>0</v>
      </c>
      <c r="U933" s="157">
        <f>IF(M933&lt;&gt;0,IF(M933=SVS,0,IF(M933=SVSg,0,IF(M933=Stundenverrechnungssatz!G5902,0,IF(M933=Stundenverrechnungssatz!I5902,0,IF(M933=Stundenverrechnungssatz!K5902,0,IF(M933=Stundenverrechnungssatz!M5902,0,1)))))))</f>
        <v>0</v>
      </c>
      <c r="V933" s="20"/>
    </row>
    <row r="934" spans="1:22" s="38" customFormat="1" ht="15" customHeight="1" x14ac:dyDescent="0.2">
      <c r="A934" s="160">
        <v>932</v>
      </c>
      <c r="B934" s="161" t="s">
        <v>1341</v>
      </c>
      <c r="C934" s="161" t="s">
        <v>527</v>
      </c>
      <c r="D934" s="161" t="s">
        <v>285</v>
      </c>
      <c r="E934" s="161" t="s">
        <v>1346</v>
      </c>
      <c r="F934" s="161" t="s">
        <v>216</v>
      </c>
      <c r="G934" s="161" t="s">
        <v>221</v>
      </c>
      <c r="H934" s="162">
        <v>9.48</v>
      </c>
      <c r="I934" s="163"/>
      <c r="J934" s="158" t="s">
        <v>119</v>
      </c>
      <c r="K934" s="159"/>
      <c r="L934" s="153">
        <v>0</v>
      </c>
      <c r="M934" s="154">
        <f t="shared" si="120"/>
        <v>17.98</v>
      </c>
      <c r="N934" s="155">
        <f t="shared" si="121"/>
        <v>1.0000000000000001E-5</v>
      </c>
      <c r="O934" s="156">
        <f t="shared" si="122"/>
        <v>0</v>
      </c>
      <c r="P934" s="156">
        <f t="shared" si="123"/>
        <v>0</v>
      </c>
      <c r="Q934" s="156">
        <f t="shared" si="124"/>
        <v>0</v>
      </c>
      <c r="R934" s="157" t="str">
        <f t="shared" si="126"/>
        <v>n</v>
      </c>
      <c r="S934" s="157">
        <f t="shared" si="125"/>
        <v>17.98</v>
      </c>
      <c r="T934" s="157">
        <f t="shared" si="119"/>
        <v>0</v>
      </c>
      <c r="U934" s="157">
        <f>IF(M934&lt;&gt;0,IF(M934=SVS,0,IF(M934=SVSg,0,IF(M934=Stundenverrechnungssatz!G5904,0,IF(M934=Stundenverrechnungssatz!I5904,0,IF(M934=Stundenverrechnungssatz!K5904,0,IF(M934=Stundenverrechnungssatz!M5904,0,1)))))))</f>
        <v>0</v>
      </c>
      <c r="V934" s="20"/>
    </row>
    <row r="935" spans="1:22" s="38" customFormat="1" ht="15" customHeight="1" x14ac:dyDescent="0.2">
      <c r="A935" s="160">
        <v>933</v>
      </c>
      <c r="B935" s="161" t="s">
        <v>1341</v>
      </c>
      <c r="C935" s="161" t="s">
        <v>527</v>
      </c>
      <c r="D935" s="161" t="s">
        <v>285</v>
      </c>
      <c r="E935" s="161" t="s">
        <v>1347</v>
      </c>
      <c r="F935" s="161" t="s">
        <v>231</v>
      </c>
      <c r="G935" s="161" t="s">
        <v>515</v>
      </c>
      <c r="H935" s="162">
        <v>8.8699999999999992</v>
      </c>
      <c r="I935" s="163"/>
      <c r="J935" s="158" t="s">
        <v>52</v>
      </c>
      <c r="K935" s="159"/>
      <c r="L935" s="153">
        <v>191.11</v>
      </c>
      <c r="M935" s="154">
        <f t="shared" si="120"/>
        <v>17.98</v>
      </c>
      <c r="N935" s="155" t="str">
        <f t="shared" si="121"/>
        <v/>
      </c>
      <c r="O935" s="156">
        <f t="shared" si="122"/>
        <v>1695.1457</v>
      </c>
      <c r="P935" s="156" t="e">
        <f t="shared" si="123"/>
        <v>#VALUE!</v>
      </c>
      <c r="Q935" s="156" t="e">
        <f t="shared" si="124"/>
        <v>#VALUE!</v>
      </c>
      <c r="R935" s="157" t="str">
        <f t="shared" si="126"/>
        <v>E</v>
      </c>
      <c r="S935" s="157">
        <f t="shared" si="125"/>
        <v>17.98</v>
      </c>
      <c r="T935" s="157">
        <f t="shared" si="119"/>
        <v>0</v>
      </c>
      <c r="U935" s="157">
        <f>IF(M935&lt;&gt;0,IF(M935=SVS,0,IF(M935=SVSg,0,IF(M935=Stundenverrechnungssatz!G5905,0,IF(M935=Stundenverrechnungssatz!I5905,0,IF(M935=Stundenverrechnungssatz!K5905,0,IF(M935=Stundenverrechnungssatz!M5905,0,1)))))))</f>
        <v>0</v>
      </c>
      <c r="V935" s="20"/>
    </row>
    <row r="936" spans="1:22" s="38" customFormat="1" ht="15" customHeight="1" x14ac:dyDescent="0.2">
      <c r="A936" s="160">
        <v>934</v>
      </c>
      <c r="B936" s="161" t="s">
        <v>1341</v>
      </c>
      <c r="C936" s="161" t="s">
        <v>527</v>
      </c>
      <c r="D936" s="161" t="s">
        <v>285</v>
      </c>
      <c r="E936" s="161" t="s">
        <v>479</v>
      </c>
      <c r="F936" s="161" t="s">
        <v>346</v>
      </c>
      <c r="G936" s="161" t="s">
        <v>217</v>
      </c>
      <c r="H936" s="162">
        <v>8.5399999999999991</v>
      </c>
      <c r="I936" s="163"/>
      <c r="J936" s="158" t="s">
        <v>66</v>
      </c>
      <c r="K936" s="159"/>
      <c r="L936" s="153">
        <v>1</v>
      </c>
      <c r="M936" s="154">
        <f t="shared" si="120"/>
        <v>17.98</v>
      </c>
      <c r="N936" s="155" t="str">
        <f t="shared" si="121"/>
        <v/>
      </c>
      <c r="O936" s="156">
        <f t="shared" si="122"/>
        <v>8.5399999999999991</v>
      </c>
      <c r="P936" s="156" t="e">
        <f t="shared" si="123"/>
        <v>#VALUE!</v>
      </c>
      <c r="Q936" s="156" t="e">
        <f t="shared" si="124"/>
        <v>#VALUE!</v>
      </c>
      <c r="R936" s="157" t="str">
        <f t="shared" si="126"/>
        <v>T</v>
      </c>
      <c r="S936" s="157">
        <f t="shared" si="125"/>
        <v>17.98</v>
      </c>
      <c r="T936" s="157">
        <f t="shared" si="119"/>
        <v>0</v>
      </c>
      <c r="U936" s="157">
        <f>IF(M936&lt;&gt;0,IF(M936=SVS,0,IF(M936=SVSg,0,IF(M936=Stundenverrechnungssatz!G5906,0,IF(M936=Stundenverrechnungssatz!I5906,0,IF(M936=Stundenverrechnungssatz!K5906,0,IF(M936=Stundenverrechnungssatz!M5906,0,1)))))))</f>
        <v>0</v>
      </c>
      <c r="V936" s="20"/>
    </row>
    <row r="937" spans="1:22" s="38" customFormat="1" ht="15" customHeight="1" x14ac:dyDescent="0.2">
      <c r="A937" s="160">
        <v>935</v>
      </c>
      <c r="B937" s="161" t="s">
        <v>1341</v>
      </c>
      <c r="C937" s="161" t="s">
        <v>527</v>
      </c>
      <c r="D937" s="161" t="s">
        <v>285</v>
      </c>
      <c r="E937" s="161" t="s">
        <v>480</v>
      </c>
      <c r="F937" s="161" t="s">
        <v>346</v>
      </c>
      <c r="G937" s="161" t="s">
        <v>217</v>
      </c>
      <c r="H937" s="162">
        <v>13.78</v>
      </c>
      <c r="I937" s="163"/>
      <c r="J937" s="158" t="s">
        <v>66</v>
      </c>
      <c r="K937" s="159"/>
      <c r="L937" s="153">
        <v>1</v>
      </c>
      <c r="M937" s="154">
        <f t="shared" si="120"/>
        <v>17.98</v>
      </c>
      <c r="N937" s="155" t="str">
        <f t="shared" si="121"/>
        <v/>
      </c>
      <c r="O937" s="156">
        <f t="shared" si="122"/>
        <v>13.78</v>
      </c>
      <c r="P937" s="156" t="e">
        <f t="shared" si="123"/>
        <v>#VALUE!</v>
      </c>
      <c r="Q937" s="156" t="e">
        <f t="shared" si="124"/>
        <v>#VALUE!</v>
      </c>
      <c r="R937" s="157" t="str">
        <f t="shared" si="126"/>
        <v>T</v>
      </c>
      <c r="S937" s="157">
        <f t="shared" si="125"/>
        <v>17.98</v>
      </c>
      <c r="T937" s="157">
        <f t="shared" si="119"/>
        <v>0</v>
      </c>
      <c r="U937" s="157">
        <f>IF(M937&lt;&gt;0,IF(M937=SVS,0,IF(M937=SVSg,0,IF(M937=Stundenverrechnungssatz!G5907,0,IF(M937=Stundenverrechnungssatz!I5907,0,IF(M937=Stundenverrechnungssatz!K5907,0,IF(M937=Stundenverrechnungssatz!M5907,0,1)))))))</f>
        <v>0</v>
      </c>
      <c r="V937" s="20"/>
    </row>
    <row r="938" spans="1:22" s="38" customFormat="1" ht="15" customHeight="1" x14ac:dyDescent="0.2">
      <c r="A938" s="160">
        <v>936</v>
      </c>
      <c r="B938" s="161" t="s">
        <v>1341</v>
      </c>
      <c r="C938" s="161" t="s">
        <v>527</v>
      </c>
      <c r="D938" s="161" t="s">
        <v>285</v>
      </c>
      <c r="E938" s="161" t="s">
        <v>481</v>
      </c>
      <c r="F938" s="161" t="s">
        <v>1348</v>
      </c>
      <c r="G938" s="161" t="s">
        <v>351</v>
      </c>
      <c r="H938" s="162">
        <v>72.78</v>
      </c>
      <c r="I938" s="163" t="s">
        <v>214</v>
      </c>
      <c r="J938" s="158" t="s">
        <v>32</v>
      </c>
      <c r="K938" s="159"/>
      <c r="L938" s="153">
        <v>96.05</v>
      </c>
      <c r="M938" s="154">
        <f t="shared" si="120"/>
        <v>17.98</v>
      </c>
      <c r="N938" s="155" t="str">
        <f t="shared" si="121"/>
        <v/>
      </c>
      <c r="O938" s="156">
        <f t="shared" si="122"/>
        <v>6990.5190000000002</v>
      </c>
      <c r="P938" s="156" t="e">
        <f t="shared" si="123"/>
        <v>#VALUE!</v>
      </c>
      <c r="Q938" s="156" t="e">
        <f t="shared" si="124"/>
        <v>#VALUE!</v>
      </c>
      <c r="R938" s="157" t="str">
        <f t="shared" si="126"/>
        <v>B</v>
      </c>
      <c r="S938" s="157">
        <f t="shared" si="125"/>
        <v>17.98</v>
      </c>
      <c r="T938" s="157">
        <f t="shared" si="119"/>
        <v>72.78</v>
      </c>
      <c r="U938" s="157">
        <f>IF(M938&lt;&gt;0,IF(M938=SVS,0,IF(M938=SVSg,0,IF(M938=Stundenverrechnungssatz!G5908,0,IF(M938=Stundenverrechnungssatz!I5908,0,IF(M938=Stundenverrechnungssatz!K5908,0,IF(M938=Stundenverrechnungssatz!M5908,0,1)))))))</f>
        <v>0</v>
      </c>
      <c r="V938" s="20"/>
    </row>
    <row r="939" spans="1:22" s="38" customFormat="1" ht="15" customHeight="1" x14ac:dyDescent="0.2">
      <c r="A939" s="160">
        <v>937</v>
      </c>
      <c r="B939" s="161" t="s">
        <v>1341</v>
      </c>
      <c r="C939" s="161" t="s">
        <v>527</v>
      </c>
      <c r="D939" s="161" t="s">
        <v>285</v>
      </c>
      <c r="E939" s="161" t="s">
        <v>482</v>
      </c>
      <c r="F939" s="161" t="s">
        <v>229</v>
      </c>
      <c r="G939" s="161" t="s">
        <v>351</v>
      </c>
      <c r="H939" s="162">
        <v>71.540000000000006</v>
      </c>
      <c r="I939" s="163" t="s">
        <v>214</v>
      </c>
      <c r="J939" s="158" t="s">
        <v>32</v>
      </c>
      <c r="K939" s="159"/>
      <c r="L939" s="153">
        <v>96.05</v>
      </c>
      <c r="M939" s="154">
        <f t="shared" si="120"/>
        <v>17.98</v>
      </c>
      <c r="N939" s="155" t="str">
        <f t="shared" si="121"/>
        <v/>
      </c>
      <c r="O939" s="156">
        <f t="shared" si="122"/>
        <v>6871.4170000000004</v>
      </c>
      <c r="P939" s="156" t="e">
        <f t="shared" si="123"/>
        <v>#VALUE!</v>
      </c>
      <c r="Q939" s="156" t="e">
        <f t="shared" si="124"/>
        <v>#VALUE!</v>
      </c>
      <c r="R939" s="157" t="str">
        <f t="shared" si="126"/>
        <v>B</v>
      </c>
      <c r="S939" s="157">
        <f t="shared" si="125"/>
        <v>17.98</v>
      </c>
      <c r="T939" s="157">
        <f t="shared" si="119"/>
        <v>71.540000000000006</v>
      </c>
      <c r="U939" s="157">
        <f>IF(M939&lt;&gt;0,IF(M939=SVS,0,IF(M939=SVSg,0,IF(M939=Stundenverrechnungssatz!G5909,0,IF(M939=Stundenverrechnungssatz!I5909,0,IF(M939=Stundenverrechnungssatz!K5909,0,IF(M939=Stundenverrechnungssatz!M5909,0,1)))))))</f>
        <v>0</v>
      </c>
      <c r="V939" s="20"/>
    </row>
    <row r="940" spans="1:22" s="38" customFormat="1" ht="15" customHeight="1" x14ac:dyDescent="0.2">
      <c r="A940" s="160">
        <v>938</v>
      </c>
      <c r="B940" s="161" t="s">
        <v>1341</v>
      </c>
      <c r="C940" s="161" t="s">
        <v>527</v>
      </c>
      <c r="D940" s="161" t="s">
        <v>285</v>
      </c>
      <c r="E940" s="161" t="s">
        <v>483</v>
      </c>
      <c r="F940" s="161" t="s">
        <v>229</v>
      </c>
      <c r="G940" s="161" t="s">
        <v>351</v>
      </c>
      <c r="H940" s="162">
        <v>71.540000000000006</v>
      </c>
      <c r="I940" s="163" t="s">
        <v>214</v>
      </c>
      <c r="J940" s="158" t="s">
        <v>32</v>
      </c>
      <c r="K940" s="159"/>
      <c r="L940" s="153">
        <v>96.05</v>
      </c>
      <c r="M940" s="154">
        <f t="shared" si="120"/>
        <v>17.98</v>
      </c>
      <c r="N940" s="155" t="str">
        <f t="shared" si="121"/>
        <v/>
      </c>
      <c r="O940" s="156">
        <f t="shared" si="122"/>
        <v>6871.4170000000004</v>
      </c>
      <c r="P940" s="156" t="e">
        <f t="shared" si="123"/>
        <v>#VALUE!</v>
      </c>
      <c r="Q940" s="156" t="e">
        <f t="shared" si="124"/>
        <v>#VALUE!</v>
      </c>
      <c r="R940" s="157" t="str">
        <f t="shared" si="126"/>
        <v>B</v>
      </c>
      <c r="S940" s="157">
        <f t="shared" si="125"/>
        <v>17.98</v>
      </c>
      <c r="T940" s="157">
        <f t="shared" si="119"/>
        <v>71.540000000000006</v>
      </c>
      <c r="U940" s="157">
        <f>IF(M940&lt;&gt;0,IF(M940=SVS,0,IF(M940=SVSg,0,IF(M940=Stundenverrechnungssatz!G5910,0,IF(M940=Stundenverrechnungssatz!I5910,0,IF(M940=Stundenverrechnungssatz!K5910,0,IF(M940=Stundenverrechnungssatz!M5910,0,1)))))))</f>
        <v>0</v>
      </c>
      <c r="V940" s="20"/>
    </row>
    <row r="941" spans="1:22" s="38" customFormat="1" ht="15" customHeight="1" x14ac:dyDescent="0.2">
      <c r="A941" s="160">
        <v>939</v>
      </c>
      <c r="B941" s="161" t="s">
        <v>1341</v>
      </c>
      <c r="C941" s="161" t="s">
        <v>527</v>
      </c>
      <c r="D941" s="161" t="s">
        <v>285</v>
      </c>
      <c r="E941" s="161" t="s">
        <v>484</v>
      </c>
      <c r="F941" s="161" t="s">
        <v>229</v>
      </c>
      <c r="G941" s="161" t="s">
        <v>351</v>
      </c>
      <c r="H941" s="162">
        <v>71.540000000000006</v>
      </c>
      <c r="I941" s="163" t="s">
        <v>214</v>
      </c>
      <c r="J941" s="158" t="s">
        <v>32</v>
      </c>
      <c r="K941" s="159"/>
      <c r="L941" s="153">
        <v>96.05</v>
      </c>
      <c r="M941" s="154">
        <f t="shared" si="120"/>
        <v>17.98</v>
      </c>
      <c r="N941" s="155" t="str">
        <f t="shared" si="121"/>
        <v/>
      </c>
      <c r="O941" s="156">
        <f t="shared" si="122"/>
        <v>6871.4170000000004</v>
      </c>
      <c r="P941" s="156" t="e">
        <f t="shared" si="123"/>
        <v>#VALUE!</v>
      </c>
      <c r="Q941" s="156" t="e">
        <f t="shared" si="124"/>
        <v>#VALUE!</v>
      </c>
      <c r="R941" s="157" t="str">
        <f t="shared" si="126"/>
        <v>B</v>
      </c>
      <c r="S941" s="157">
        <f t="shared" si="125"/>
        <v>17.98</v>
      </c>
      <c r="T941" s="157">
        <f t="shared" si="119"/>
        <v>71.540000000000006</v>
      </c>
      <c r="U941" s="157">
        <f>IF(M941&lt;&gt;0,IF(M941=SVS,0,IF(M941=SVSg,0,IF(M941=Stundenverrechnungssatz!G5911,0,IF(M941=Stundenverrechnungssatz!I5911,0,IF(M941=Stundenverrechnungssatz!K5911,0,IF(M941=Stundenverrechnungssatz!M5911,0,1)))))))</f>
        <v>0</v>
      </c>
      <c r="V941" s="20"/>
    </row>
    <row r="942" spans="1:22" s="38" customFormat="1" ht="15" customHeight="1" x14ac:dyDescent="0.2">
      <c r="A942" s="160">
        <v>940</v>
      </c>
      <c r="B942" s="161" t="s">
        <v>1341</v>
      </c>
      <c r="C942" s="161" t="s">
        <v>527</v>
      </c>
      <c r="D942" s="161" t="s">
        <v>285</v>
      </c>
      <c r="E942" s="161" t="s">
        <v>485</v>
      </c>
      <c r="F942" s="161" t="s">
        <v>229</v>
      </c>
      <c r="G942" s="161" t="s">
        <v>351</v>
      </c>
      <c r="H942" s="162">
        <v>71.540000000000006</v>
      </c>
      <c r="I942" s="163" t="s">
        <v>214</v>
      </c>
      <c r="J942" s="158" t="s">
        <v>32</v>
      </c>
      <c r="K942" s="159"/>
      <c r="L942" s="153">
        <v>96.05</v>
      </c>
      <c r="M942" s="154">
        <f t="shared" si="120"/>
        <v>17.98</v>
      </c>
      <c r="N942" s="155" t="str">
        <f t="shared" si="121"/>
        <v/>
      </c>
      <c r="O942" s="156">
        <f t="shared" si="122"/>
        <v>6871.4170000000004</v>
      </c>
      <c r="P942" s="156" t="e">
        <f t="shared" si="123"/>
        <v>#VALUE!</v>
      </c>
      <c r="Q942" s="156" t="e">
        <f t="shared" si="124"/>
        <v>#VALUE!</v>
      </c>
      <c r="R942" s="157" t="str">
        <f t="shared" si="126"/>
        <v>B</v>
      </c>
      <c r="S942" s="157">
        <f t="shared" si="125"/>
        <v>17.98</v>
      </c>
      <c r="T942" s="157">
        <f t="shared" si="119"/>
        <v>71.540000000000006</v>
      </c>
      <c r="U942" s="157">
        <f>IF(M942&lt;&gt;0,IF(M942=SVS,0,IF(M942=SVSg,0,IF(M942=Stundenverrechnungssatz!G5912,0,IF(M942=Stundenverrechnungssatz!I5912,0,IF(M942=Stundenverrechnungssatz!K5912,0,IF(M942=Stundenverrechnungssatz!M5912,0,1)))))))</f>
        <v>0</v>
      </c>
      <c r="V942" s="20"/>
    </row>
    <row r="943" spans="1:22" s="38" customFormat="1" ht="15" customHeight="1" x14ac:dyDescent="0.2">
      <c r="A943" s="160">
        <v>941</v>
      </c>
      <c r="B943" s="161" t="s">
        <v>1341</v>
      </c>
      <c r="C943" s="161" t="s">
        <v>527</v>
      </c>
      <c r="D943" s="161" t="s">
        <v>285</v>
      </c>
      <c r="E943" s="161" t="s">
        <v>430</v>
      </c>
      <c r="F943" s="161" t="s">
        <v>343</v>
      </c>
      <c r="G943" s="161" t="s">
        <v>221</v>
      </c>
      <c r="H943" s="162">
        <v>46.94</v>
      </c>
      <c r="I943" s="163"/>
      <c r="J943" s="158" t="s">
        <v>64</v>
      </c>
      <c r="K943" s="159"/>
      <c r="L943" s="153">
        <v>9</v>
      </c>
      <c r="M943" s="154">
        <f t="shared" si="120"/>
        <v>17.98</v>
      </c>
      <c r="N943" s="155" t="str">
        <f t="shared" si="121"/>
        <v/>
      </c>
      <c r="O943" s="156">
        <f t="shared" si="122"/>
        <v>422.46</v>
      </c>
      <c r="P943" s="156" t="e">
        <f t="shared" si="123"/>
        <v>#VALUE!</v>
      </c>
      <c r="Q943" s="156" t="e">
        <f t="shared" si="124"/>
        <v>#VALUE!</v>
      </c>
      <c r="R943" s="157" t="str">
        <f t="shared" si="126"/>
        <v>T</v>
      </c>
      <c r="S943" s="157">
        <f t="shared" si="125"/>
        <v>17.98</v>
      </c>
      <c r="T943" s="157">
        <f t="shared" si="119"/>
        <v>0</v>
      </c>
      <c r="U943" s="157">
        <f>IF(M943&lt;&gt;0,IF(M943=SVS,0,IF(M943=SVSg,0,IF(M943=Stundenverrechnungssatz!G5913,0,IF(M943=Stundenverrechnungssatz!I5913,0,IF(M943=Stundenverrechnungssatz!K5913,0,IF(M943=Stundenverrechnungssatz!M5913,0,1)))))))</f>
        <v>0</v>
      </c>
      <c r="V943" s="20"/>
    </row>
    <row r="944" spans="1:22" s="38" customFormat="1" ht="15" customHeight="1" x14ac:dyDescent="0.2">
      <c r="A944" s="160">
        <v>942</v>
      </c>
      <c r="B944" s="161" t="s">
        <v>1341</v>
      </c>
      <c r="C944" s="161" t="s">
        <v>527</v>
      </c>
      <c r="D944" s="161" t="s">
        <v>285</v>
      </c>
      <c r="E944" s="161" t="s">
        <v>486</v>
      </c>
      <c r="F944" s="161" t="s">
        <v>264</v>
      </c>
      <c r="G944" s="161" t="s">
        <v>221</v>
      </c>
      <c r="H944" s="162">
        <v>16.239999999999998</v>
      </c>
      <c r="I944" s="163"/>
      <c r="J944" s="158" t="s">
        <v>64</v>
      </c>
      <c r="K944" s="159"/>
      <c r="L944" s="153">
        <v>9</v>
      </c>
      <c r="M944" s="154">
        <f t="shared" si="120"/>
        <v>17.98</v>
      </c>
      <c r="N944" s="155" t="str">
        <f t="shared" si="121"/>
        <v/>
      </c>
      <c r="O944" s="156">
        <f t="shared" si="122"/>
        <v>146.16</v>
      </c>
      <c r="P944" s="156" t="e">
        <f t="shared" si="123"/>
        <v>#VALUE!</v>
      </c>
      <c r="Q944" s="156" t="e">
        <f t="shared" si="124"/>
        <v>#VALUE!</v>
      </c>
      <c r="R944" s="157" t="str">
        <f t="shared" si="126"/>
        <v>T</v>
      </c>
      <c r="S944" s="157">
        <f t="shared" si="125"/>
        <v>17.98</v>
      </c>
      <c r="T944" s="157">
        <f t="shared" si="119"/>
        <v>0</v>
      </c>
      <c r="U944" s="157">
        <f>IF(M944&lt;&gt;0,IF(M944=SVS,0,IF(M944=SVSg,0,IF(M944=Stundenverrechnungssatz!G5914,0,IF(M944=Stundenverrechnungssatz!I5914,0,IF(M944=Stundenverrechnungssatz!K5914,0,IF(M944=Stundenverrechnungssatz!M5914,0,1)))))))</f>
        <v>0</v>
      </c>
      <c r="V944" s="20"/>
    </row>
    <row r="945" spans="1:22" s="38" customFormat="1" ht="15" customHeight="1" x14ac:dyDescent="0.2">
      <c r="A945" s="160">
        <v>943</v>
      </c>
      <c r="B945" s="161" t="s">
        <v>1341</v>
      </c>
      <c r="C945" s="161" t="s">
        <v>527</v>
      </c>
      <c r="D945" s="161" t="s">
        <v>285</v>
      </c>
      <c r="E945" s="161" t="s">
        <v>487</v>
      </c>
      <c r="F945" s="161" t="s">
        <v>239</v>
      </c>
      <c r="G945" s="161" t="s">
        <v>217</v>
      </c>
      <c r="H945" s="162">
        <v>5.75</v>
      </c>
      <c r="I945" s="163"/>
      <c r="J945" s="158" t="s">
        <v>34</v>
      </c>
      <c r="K945" s="159"/>
      <c r="L945" s="153">
        <v>191.11</v>
      </c>
      <c r="M945" s="154">
        <f t="shared" si="120"/>
        <v>17.98</v>
      </c>
      <c r="N945" s="155" t="str">
        <f t="shared" si="121"/>
        <v/>
      </c>
      <c r="O945" s="156">
        <f t="shared" si="122"/>
        <v>1098.8825000000002</v>
      </c>
      <c r="P945" s="156" t="e">
        <f t="shared" si="123"/>
        <v>#VALUE!</v>
      </c>
      <c r="Q945" s="156" t="e">
        <f t="shared" si="124"/>
        <v>#VALUE!</v>
      </c>
      <c r="R945" s="157" t="str">
        <f t="shared" si="126"/>
        <v>C</v>
      </c>
      <c r="S945" s="157">
        <f t="shared" si="125"/>
        <v>17.98</v>
      </c>
      <c r="T945" s="157">
        <f t="shared" si="119"/>
        <v>0</v>
      </c>
      <c r="U945" s="157">
        <f>IF(M945&lt;&gt;0,IF(M945=SVS,0,IF(M945=SVSg,0,IF(M945=Stundenverrechnungssatz!G5915,0,IF(M945=Stundenverrechnungssatz!I5915,0,IF(M945=Stundenverrechnungssatz!K5915,0,IF(M945=Stundenverrechnungssatz!M5915,0,1)))))))</f>
        <v>0</v>
      </c>
      <c r="V945" s="20"/>
    </row>
    <row r="946" spans="1:22" s="38" customFormat="1" ht="15" customHeight="1" x14ac:dyDescent="0.2">
      <c r="A946" s="160">
        <v>944</v>
      </c>
      <c r="B946" s="161" t="s">
        <v>1341</v>
      </c>
      <c r="C946" s="161" t="s">
        <v>527</v>
      </c>
      <c r="D946" s="161" t="s">
        <v>285</v>
      </c>
      <c r="E946" s="161" t="s">
        <v>488</v>
      </c>
      <c r="F946" s="161" t="s">
        <v>258</v>
      </c>
      <c r="G946" s="161" t="s">
        <v>217</v>
      </c>
      <c r="H946" s="162">
        <v>10.11</v>
      </c>
      <c r="I946" s="163"/>
      <c r="J946" s="158" t="s">
        <v>34</v>
      </c>
      <c r="K946" s="159"/>
      <c r="L946" s="153">
        <v>191.11</v>
      </c>
      <c r="M946" s="154">
        <f t="shared" si="120"/>
        <v>17.98</v>
      </c>
      <c r="N946" s="155" t="str">
        <f t="shared" si="121"/>
        <v/>
      </c>
      <c r="O946" s="156">
        <f t="shared" si="122"/>
        <v>1932.1221</v>
      </c>
      <c r="P946" s="156" t="e">
        <f t="shared" si="123"/>
        <v>#VALUE!</v>
      </c>
      <c r="Q946" s="156" t="e">
        <f t="shared" si="124"/>
        <v>#VALUE!</v>
      </c>
      <c r="R946" s="157" t="str">
        <f t="shared" si="126"/>
        <v>C</v>
      </c>
      <c r="S946" s="157">
        <f t="shared" si="125"/>
        <v>17.98</v>
      </c>
      <c r="T946" s="157">
        <f t="shared" si="119"/>
        <v>0</v>
      </c>
      <c r="U946" s="157">
        <f>IF(M946&lt;&gt;0,IF(M946=SVS,0,IF(M946=SVSg,0,IF(M946=Stundenverrechnungssatz!G5916,0,IF(M946=Stundenverrechnungssatz!I5916,0,IF(M946=Stundenverrechnungssatz!K5916,0,IF(M946=Stundenverrechnungssatz!M5916,0,1)))))))</f>
        <v>0</v>
      </c>
      <c r="V946" s="20"/>
    </row>
    <row r="947" spans="1:22" s="38" customFormat="1" ht="15" customHeight="1" x14ac:dyDescent="0.2">
      <c r="A947" s="160">
        <v>945</v>
      </c>
      <c r="B947" s="161" t="s">
        <v>1341</v>
      </c>
      <c r="C947" s="161" t="s">
        <v>527</v>
      </c>
      <c r="D947" s="161" t="s">
        <v>285</v>
      </c>
      <c r="E947" s="161" t="s">
        <v>489</v>
      </c>
      <c r="F947" s="161" t="s">
        <v>239</v>
      </c>
      <c r="G947" s="161" t="s">
        <v>217</v>
      </c>
      <c r="H947" s="162">
        <v>5.93</v>
      </c>
      <c r="I947" s="163"/>
      <c r="J947" s="158" t="s">
        <v>34</v>
      </c>
      <c r="K947" s="159"/>
      <c r="L947" s="153">
        <v>191.11</v>
      </c>
      <c r="M947" s="154">
        <f t="shared" si="120"/>
        <v>17.98</v>
      </c>
      <c r="N947" s="155" t="str">
        <f t="shared" si="121"/>
        <v/>
      </c>
      <c r="O947" s="156">
        <f t="shared" si="122"/>
        <v>1133.2823000000001</v>
      </c>
      <c r="P947" s="156" t="e">
        <f t="shared" si="123"/>
        <v>#VALUE!</v>
      </c>
      <c r="Q947" s="156" t="e">
        <f t="shared" si="124"/>
        <v>#VALUE!</v>
      </c>
      <c r="R947" s="157" t="str">
        <f t="shared" si="126"/>
        <v>C</v>
      </c>
      <c r="S947" s="157">
        <f t="shared" si="125"/>
        <v>17.98</v>
      </c>
      <c r="T947" s="157">
        <f t="shared" si="119"/>
        <v>0</v>
      </c>
      <c r="U947" s="157">
        <f>IF(M947&lt;&gt;0,IF(M947=SVS,0,IF(M947=SVSg,0,IF(M947=Stundenverrechnungssatz!G5917,0,IF(M947=Stundenverrechnungssatz!I5917,0,IF(M947=Stundenverrechnungssatz!K5917,0,IF(M947=Stundenverrechnungssatz!M5917,0,1)))))))</f>
        <v>0</v>
      </c>
      <c r="V947" s="20"/>
    </row>
    <row r="948" spans="1:22" s="38" customFormat="1" ht="15" customHeight="1" x14ac:dyDescent="0.2">
      <c r="A948" s="160">
        <v>946</v>
      </c>
      <c r="B948" s="161" t="s">
        <v>1341</v>
      </c>
      <c r="C948" s="161" t="s">
        <v>527</v>
      </c>
      <c r="D948" s="161" t="s">
        <v>285</v>
      </c>
      <c r="E948" s="161" t="s">
        <v>490</v>
      </c>
      <c r="F948" s="161" t="s">
        <v>218</v>
      </c>
      <c r="G948" s="161" t="s">
        <v>217</v>
      </c>
      <c r="H948" s="162">
        <v>15.86</v>
      </c>
      <c r="I948" s="163"/>
      <c r="J948" s="158" t="s">
        <v>34</v>
      </c>
      <c r="K948" s="159"/>
      <c r="L948" s="153">
        <v>191.11</v>
      </c>
      <c r="M948" s="154">
        <f t="shared" si="120"/>
        <v>17.98</v>
      </c>
      <c r="N948" s="155" t="str">
        <f t="shared" si="121"/>
        <v/>
      </c>
      <c r="O948" s="156">
        <f t="shared" si="122"/>
        <v>3031.0046000000002</v>
      </c>
      <c r="P948" s="156" t="e">
        <f t="shared" si="123"/>
        <v>#VALUE!</v>
      </c>
      <c r="Q948" s="156" t="e">
        <f t="shared" si="124"/>
        <v>#VALUE!</v>
      </c>
      <c r="R948" s="157" t="str">
        <f t="shared" si="126"/>
        <v>C</v>
      </c>
      <c r="S948" s="157">
        <f t="shared" si="125"/>
        <v>17.98</v>
      </c>
      <c r="T948" s="157">
        <f t="shared" si="119"/>
        <v>0</v>
      </c>
      <c r="U948" s="157">
        <f>IF(M948&lt;&gt;0,IF(M948=SVS,0,IF(M948=SVSg,0,IF(M948=Stundenverrechnungssatz!G5918,0,IF(M948=Stundenverrechnungssatz!I5918,0,IF(M948=Stundenverrechnungssatz!K5918,0,IF(M948=Stundenverrechnungssatz!M5918,0,1)))))))</f>
        <v>0</v>
      </c>
      <c r="V948" s="20"/>
    </row>
    <row r="949" spans="1:22" s="38" customFormat="1" ht="15" customHeight="1" x14ac:dyDescent="0.2">
      <c r="A949" s="160">
        <v>947</v>
      </c>
      <c r="B949" s="161" t="s">
        <v>1341</v>
      </c>
      <c r="C949" s="161" t="s">
        <v>527</v>
      </c>
      <c r="D949" s="161" t="s">
        <v>285</v>
      </c>
      <c r="E949" s="161" t="s">
        <v>491</v>
      </c>
      <c r="F949" s="161" t="s">
        <v>465</v>
      </c>
      <c r="G949" s="161" t="s">
        <v>221</v>
      </c>
      <c r="H949" s="162">
        <v>15.52</v>
      </c>
      <c r="I949" s="163"/>
      <c r="J949" s="158" t="s">
        <v>31</v>
      </c>
      <c r="K949" s="159"/>
      <c r="L949" s="153">
        <v>96.05</v>
      </c>
      <c r="M949" s="154">
        <f t="shared" si="120"/>
        <v>17.98</v>
      </c>
      <c r="N949" s="155" t="str">
        <f t="shared" si="121"/>
        <v/>
      </c>
      <c r="O949" s="156">
        <f t="shared" si="122"/>
        <v>1490.6959999999999</v>
      </c>
      <c r="P949" s="156" t="e">
        <f t="shared" si="123"/>
        <v>#VALUE!</v>
      </c>
      <c r="Q949" s="156" t="e">
        <f t="shared" si="124"/>
        <v>#VALUE!</v>
      </c>
      <c r="R949" s="157" t="str">
        <f t="shared" si="126"/>
        <v>A</v>
      </c>
      <c r="S949" s="157">
        <f t="shared" si="125"/>
        <v>17.98</v>
      </c>
      <c r="T949" s="157">
        <f t="shared" si="119"/>
        <v>0</v>
      </c>
      <c r="U949" s="157">
        <f>IF(M949&lt;&gt;0,IF(M949=SVS,0,IF(M949=SVSg,0,IF(M949=Stundenverrechnungssatz!G5919,0,IF(M949=Stundenverrechnungssatz!I5919,0,IF(M949=Stundenverrechnungssatz!K5919,0,IF(M949=Stundenverrechnungssatz!M5919,0,1)))))))</f>
        <v>0</v>
      </c>
      <c r="V949" s="20"/>
    </row>
    <row r="950" spans="1:22" s="38" customFormat="1" ht="15" customHeight="1" x14ac:dyDescent="0.2">
      <c r="A950" s="160">
        <v>948</v>
      </c>
      <c r="B950" s="161" t="s">
        <v>1341</v>
      </c>
      <c r="C950" s="161" t="s">
        <v>527</v>
      </c>
      <c r="D950" s="161" t="s">
        <v>285</v>
      </c>
      <c r="E950" s="161" t="s">
        <v>492</v>
      </c>
      <c r="F950" s="161" t="s">
        <v>1349</v>
      </c>
      <c r="G950" s="161" t="s">
        <v>221</v>
      </c>
      <c r="H950" s="162">
        <v>3.85</v>
      </c>
      <c r="I950" s="163"/>
      <c r="J950" s="158" t="s">
        <v>66</v>
      </c>
      <c r="K950" s="159"/>
      <c r="L950" s="153">
        <v>1</v>
      </c>
      <c r="M950" s="154">
        <f t="shared" si="120"/>
        <v>17.98</v>
      </c>
      <c r="N950" s="155" t="str">
        <f t="shared" si="121"/>
        <v/>
      </c>
      <c r="O950" s="156">
        <f t="shared" si="122"/>
        <v>3.85</v>
      </c>
      <c r="P950" s="156" t="e">
        <f t="shared" si="123"/>
        <v>#VALUE!</v>
      </c>
      <c r="Q950" s="156" t="e">
        <f t="shared" si="124"/>
        <v>#VALUE!</v>
      </c>
      <c r="R950" s="157" t="str">
        <f t="shared" si="126"/>
        <v>T</v>
      </c>
      <c r="S950" s="157">
        <f t="shared" si="125"/>
        <v>17.98</v>
      </c>
      <c r="T950" s="157">
        <f t="shared" si="119"/>
        <v>0</v>
      </c>
      <c r="U950" s="157">
        <f>IF(M950&lt;&gt;0,IF(M950=SVS,0,IF(M950=SVSg,0,IF(M950=Stundenverrechnungssatz!G5920,0,IF(M950=Stundenverrechnungssatz!I5920,0,IF(M950=Stundenverrechnungssatz!K5920,0,IF(M950=Stundenverrechnungssatz!M5920,0,1)))))))</f>
        <v>0</v>
      </c>
      <c r="V950" s="20"/>
    </row>
    <row r="951" spans="1:22" s="38" customFormat="1" ht="15" customHeight="1" x14ac:dyDescent="0.2">
      <c r="A951" s="160">
        <v>949</v>
      </c>
      <c r="B951" s="161" t="s">
        <v>1341</v>
      </c>
      <c r="C951" s="161" t="s">
        <v>527</v>
      </c>
      <c r="D951" s="161" t="s">
        <v>285</v>
      </c>
      <c r="E951" s="161" t="s">
        <v>493</v>
      </c>
      <c r="F951" s="161" t="s">
        <v>229</v>
      </c>
      <c r="G951" s="161" t="s">
        <v>221</v>
      </c>
      <c r="H951" s="162">
        <v>62.47</v>
      </c>
      <c r="I951" s="163" t="s">
        <v>214</v>
      </c>
      <c r="J951" s="158" t="s">
        <v>32</v>
      </c>
      <c r="K951" s="159"/>
      <c r="L951" s="153">
        <v>96.05</v>
      </c>
      <c r="M951" s="154">
        <f t="shared" si="120"/>
        <v>17.98</v>
      </c>
      <c r="N951" s="155" t="str">
        <f t="shared" si="121"/>
        <v/>
      </c>
      <c r="O951" s="156">
        <f t="shared" si="122"/>
        <v>6000.2434999999996</v>
      </c>
      <c r="P951" s="156" t="e">
        <f t="shared" si="123"/>
        <v>#VALUE!</v>
      </c>
      <c r="Q951" s="156" t="e">
        <f t="shared" si="124"/>
        <v>#VALUE!</v>
      </c>
      <c r="R951" s="157" t="str">
        <f t="shared" si="126"/>
        <v>B</v>
      </c>
      <c r="S951" s="157">
        <f t="shared" si="125"/>
        <v>17.98</v>
      </c>
      <c r="T951" s="157">
        <f t="shared" si="119"/>
        <v>62.47</v>
      </c>
      <c r="U951" s="157">
        <f>IF(M951&lt;&gt;0,IF(M951=SVS,0,IF(M951=SVSg,0,IF(M951=Stundenverrechnungssatz!G5921,0,IF(M951=Stundenverrechnungssatz!I5921,0,IF(M951=Stundenverrechnungssatz!K5921,0,IF(M951=Stundenverrechnungssatz!M5921,0,1)))))))</f>
        <v>0</v>
      </c>
      <c r="V951" s="20"/>
    </row>
    <row r="952" spans="1:22" s="38" customFormat="1" ht="15" customHeight="1" x14ac:dyDescent="0.2">
      <c r="A952" s="160">
        <v>950</v>
      </c>
      <c r="B952" s="161" t="s">
        <v>1341</v>
      </c>
      <c r="C952" s="161" t="s">
        <v>527</v>
      </c>
      <c r="D952" s="161" t="s">
        <v>285</v>
      </c>
      <c r="E952" s="161" t="s">
        <v>494</v>
      </c>
      <c r="F952" s="161" t="s">
        <v>229</v>
      </c>
      <c r="G952" s="161" t="s">
        <v>221</v>
      </c>
      <c r="H952" s="162">
        <v>62.47</v>
      </c>
      <c r="I952" s="163" t="s">
        <v>214</v>
      </c>
      <c r="J952" s="158" t="s">
        <v>32</v>
      </c>
      <c r="K952" s="159"/>
      <c r="L952" s="153">
        <v>96.05</v>
      </c>
      <c r="M952" s="154">
        <f t="shared" si="120"/>
        <v>17.98</v>
      </c>
      <c r="N952" s="155" t="str">
        <f t="shared" si="121"/>
        <v/>
      </c>
      <c r="O952" s="156">
        <f t="shared" si="122"/>
        <v>6000.2434999999996</v>
      </c>
      <c r="P952" s="156" t="e">
        <f t="shared" si="123"/>
        <v>#VALUE!</v>
      </c>
      <c r="Q952" s="156" t="e">
        <f t="shared" si="124"/>
        <v>#VALUE!</v>
      </c>
      <c r="R952" s="157" t="str">
        <f t="shared" si="126"/>
        <v>B</v>
      </c>
      <c r="S952" s="157">
        <f t="shared" si="125"/>
        <v>17.98</v>
      </c>
      <c r="T952" s="157">
        <f t="shared" si="119"/>
        <v>62.47</v>
      </c>
      <c r="U952" s="157">
        <f>IF(M952&lt;&gt;0,IF(M952=SVS,0,IF(M952=SVSg,0,IF(M952=Stundenverrechnungssatz!G5922,0,IF(M952=Stundenverrechnungssatz!I5922,0,IF(M952=Stundenverrechnungssatz!K5922,0,IF(M952=Stundenverrechnungssatz!M5922,0,1)))))))</f>
        <v>0</v>
      </c>
      <c r="V952" s="20"/>
    </row>
    <row r="953" spans="1:22" s="38" customFormat="1" ht="15" customHeight="1" x14ac:dyDescent="0.2">
      <c r="A953" s="160">
        <v>951</v>
      </c>
      <c r="B953" s="161" t="s">
        <v>1341</v>
      </c>
      <c r="C953" s="161" t="s">
        <v>527</v>
      </c>
      <c r="D953" s="161" t="s">
        <v>285</v>
      </c>
      <c r="E953" s="161" t="s">
        <v>553</v>
      </c>
      <c r="F953" s="161" t="s">
        <v>220</v>
      </c>
      <c r="G953" s="161" t="s">
        <v>221</v>
      </c>
      <c r="H953" s="162">
        <v>84.35</v>
      </c>
      <c r="I953" s="163" t="s">
        <v>214</v>
      </c>
      <c r="J953" s="158" t="s">
        <v>32</v>
      </c>
      <c r="K953" s="159"/>
      <c r="L953" s="153">
        <v>96.05</v>
      </c>
      <c r="M953" s="154">
        <f t="shared" si="120"/>
        <v>17.98</v>
      </c>
      <c r="N953" s="155" t="str">
        <f t="shared" si="121"/>
        <v/>
      </c>
      <c r="O953" s="156">
        <f t="shared" si="122"/>
        <v>8101.8174999999992</v>
      </c>
      <c r="P953" s="156" t="e">
        <f t="shared" si="123"/>
        <v>#VALUE!</v>
      </c>
      <c r="Q953" s="156" t="e">
        <f t="shared" si="124"/>
        <v>#VALUE!</v>
      </c>
      <c r="R953" s="157" t="str">
        <f t="shared" si="126"/>
        <v>B</v>
      </c>
      <c r="S953" s="157">
        <f t="shared" si="125"/>
        <v>17.98</v>
      </c>
      <c r="T953" s="157">
        <f t="shared" si="119"/>
        <v>84.35</v>
      </c>
      <c r="U953" s="157">
        <f>IF(M953&lt;&gt;0,IF(M953=SVS,0,IF(M953=SVSg,0,IF(M953=Stundenverrechnungssatz!G5923,0,IF(M953=Stundenverrechnungssatz!I5923,0,IF(M953=Stundenverrechnungssatz!K5923,0,IF(M953=Stundenverrechnungssatz!M5923,0,1)))))))</f>
        <v>0</v>
      </c>
      <c r="V953" s="20"/>
    </row>
    <row r="954" spans="1:22" s="38" customFormat="1" ht="15" customHeight="1" x14ac:dyDescent="0.2">
      <c r="A954" s="160">
        <v>952</v>
      </c>
      <c r="B954" s="161" t="s">
        <v>1341</v>
      </c>
      <c r="C954" s="161" t="s">
        <v>527</v>
      </c>
      <c r="D954" s="161" t="s">
        <v>285</v>
      </c>
      <c r="E954" s="161" t="s">
        <v>554</v>
      </c>
      <c r="F954" s="161" t="s">
        <v>1350</v>
      </c>
      <c r="G954" s="161" t="s">
        <v>221</v>
      </c>
      <c r="H954" s="162">
        <v>41.33</v>
      </c>
      <c r="I954" s="163"/>
      <c r="J954" s="158" t="s">
        <v>63</v>
      </c>
      <c r="K954" s="159"/>
      <c r="L954" s="153">
        <v>38.08</v>
      </c>
      <c r="M954" s="154">
        <f t="shared" si="120"/>
        <v>17.98</v>
      </c>
      <c r="N954" s="155" t="str">
        <f t="shared" si="121"/>
        <v/>
      </c>
      <c r="O954" s="156">
        <f t="shared" si="122"/>
        <v>1573.8463999999999</v>
      </c>
      <c r="P954" s="156" t="e">
        <f t="shared" si="123"/>
        <v>#VALUE!</v>
      </c>
      <c r="Q954" s="156" t="e">
        <f t="shared" si="124"/>
        <v>#VALUE!</v>
      </c>
      <c r="R954" s="157" t="str">
        <f t="shared" si="126"/>
        <v>T</v>
      </c>
      <c r="S954" s="157">
        <f t="shared" si="125"/>
        <v>17.98</v>
      </c>
      <c r="T954" s="157">
        <f t="shared" si="119"/>
        <v>0</v>
      </c>
      <c r="U954" s="157">
        <f>IF(M954&lt;&gt;0,IF(M954=SVS,0,IF(M954=SVSg,0,IF(M954=Stundenverrechnungssatz!G5924,0,IF(M954=Stundenverrechnungssatz!I5924,0,IF(M954=Stundenverrechnungssatz!K5924,0,IF(M954=Stundenverrechnungssatz!M5924,0,1)))))))</f>
        <v>0</v>
      </c>
      <c r="V954" s="20"/>
    </row>
    <row r="955" spans="1:22" s="38" customFormat="1" ht="15" customHeight="1" x14ac:dyDescent="0.2">
      <c r="A955" s="160">
        <v>953</v>
      </c>
      <c r="B955" s="161" t="s">
        <v>1341</v>
      </c>
      <c r="C955" s="161" t="s">
        <v>527</v>
      </c>
      <c r="D955" s="161" t="s">
        <v>285</v>
      </c>
      <c r="E955" s="161" t="s">
        <v>555</v>
      </c>
      <c r="F955" s="161" t="s">
        <v>244</v>
      </c>
      <c r="G955" s="161" t="s">
        <v>217</v>
      </c>
      <c r="H955" s="162">
        <v>4.91</v>
      </c>
      <c r="I955" s="163"/>
      <c r="J955" s="158" t="s">
        <v>34</v>
      </c>
      <c r="K955" s="159"/>
      <c r="L955" s="153">
        <v>191.11</v>
      </c>
      <c r="M955" s="154">
        <f t="shared" si="120"/>
        <v>17.98</v>
      </c>
      <c r="N955" s="155" t="str">
        <f t="shared" si="121"/>
        <v/>
      </c>
      <c r="O955" s="156">
        <f t="shared" si="122"/>
        <v>938.35010000000011</v>
      </c>
      <c r="P955" s="156" t="e">
        <f t="shared" si="123"/>
        <v>#VALUE!</v>
      </c>
      <c r="Q955" s="156" t="e">
        <f t="shared" si="124"/>
        <v>#VALUE!</v>
      </c>
      <c r="R955" s="157" t="str">
        <f t="shared" si="126"/>
        <v>C</v>
      </c>
      <c r="S955" s="157">
        <f t="shared" si="125"/>
        <v>17.98</v>
      </c>
      <c r="T955" s="157">
        <f t="shared" si="119"/>
        <v>0</v>
      </c>
      <c r="U955" s="157">
        <f>IF(M955&lt;&gt;0,IF(M955=SVS,0,IF(M955=SVSg,0,IF(M955=Stundenverrechnungssatz!G5925,0,IF(M955=Stundenverrechnungssatz!I5925,0,IF(M955=Stundenverrechnungssatz!K5925,0,IF(M955=Stundenverrechnungssatz!M5925,0,1)))))))</f>
        <v>0</v>
      </c>
      <c r="V955" s="20"/>
    </row>
    <row r="956" spans="1:22" s="38" customFormat="1" ht="15" customHeight="1" x14ac:dyDescent="0.2">
      <c r="A956" s="160">
        <v>954</v>
      </c>
      <c r="B956" s="161" t="s">
        <v>1341</v>
      </c>
      <c r="C956" s="161" t="s">
        <v>527</v>
      </c>
      <c r="D956" s="161" t="s">
        <v>285</v>
      </c>
      <c r="E956" s="161" t="s">
        <v>556</v>
      </c>
      <c r="F956" s="161" t="s">
        <v>239</v>
      </c>
      <c r="G956" s="161" t="s">
        <v>217</v>
      </c>
      <c r="H956" s="162">
        <v>5.41</v>
      </c>
      <c r="I956" s="163"/>
      <c r="J956" s="158" t="s">
        <v>34</v>
      </c>
      <c r="K956" s="159"/>
      <c r="L956" s="153">
        <v>191.11</v>
      </c>
      <c r="M956" s="154">
        <f t="shared" si="120"/>
        <v>17.98</v>
      </c>
      <c r="N956" s="155" t="str">
        <f t="shared" si="121"/>
        <v/>
      </c>
      <c r="O956" s="156">
        <f t="shared" si="122"/>
        <v>1033.9051000000002</v>
      </c>
      <c r="P956" s="156" t="e">
        <f t="shared" si="123"/>
        <v>#VALUE!</v>
      </c>
      <c r="Q956" s="156" t="e">
        <f t="shared" si="124"/>
        <v>#VALUE!</v>
      </c>
      <c r="R956" s="157" t="str">
        <f t="shared" si="126"/>
        <v>C</v>
      </c>
      <c r="S956" s="157">
        <f t="shared" si="125"/>
        <v>17.98</v>
      </c>
      <c r="T956" s="157">
        <f t="shared" si="119"/>
        <v>0</v>
      </c>
      <c r="U956" s="157">
        <f>IF(M956&lt;&gt;0,IF(M956=SVS,0,IF(M956=SVSg,0,IF(M956=Stundenverrechnungssatz!G5926,0,IF(M956=Stundenverrechnungssatz!I5926,0,IF(M956=Stundenverrechnungssatz!K5926,0,IF(M956=Stundenverrechnungssatz!M5926,0,1)))))))</f>
        <v>0</v>
      </c>
      <c r="V956" s="20"/>
    </row>
    <row r="957" spans="1:22" s="38" customFormat="1" ht="15" customHeight="1" x14ac:dyDescent="0.2">
      <c r="A957" s="160">
        <v>955</v>
      </c>
      <c r="B957" s="161" t="s">
        <v>1341</v>
      </c>
      <c r="C957" s="161" t="s">
        <v>527</v>
      </c>
      <c r="D957" s="161" t="s">
        <v>285</v>
      </c>
      <c r="E957" s="161" t="s">
        <v>557</v>
      </c>
      <c r="F957" s="161" t="s">
        <v>218</v>
      </c>
      <c r="G957" s="161" t="s">
        <v>217</v>
      </c>
      <c r="H957" s="162">
        <v>9.17</v>
      </c>
      <c r="I957" s="163"/>
      <c r="J957" s="158" t="s">
        <v>34</v>
      </c>
      <c r="K957" s="159"/>
      <c r="L957" s="153">
        <v>191.11</v>
      </c>
      <c r="M957" s="154">
        <f t="shared" si="120"/>
        <v>17.98</v>
      </c>
      <c r="N957" s="155" t="str">
        <f t="shared" si="121"/>
        <v/>
      </c>
      <c r="O957" s="156">
        <f t="shared" si="122"/>
        <v>1752.4787000000001</v>
      </c>
      <c r="P957" s="156" t="e">
        <f t="shared" si="123"/>
        <v>#VALUE!</v>
      </c>
      <c r="Q957" s="156" t="e">
        <f t="shared" si="124"/>
        <v>#VALUE!</v>
      </c>
      <c r="R957" s="157" t="str">
        <f t="shared" si="126"/>
        <v>C</v>
      </c>
      <c r="S957" s="157">
        <f t="shared" si="125"/>
        <v>17.98</v>
      </c>
      <c r="T957" s="157">
        <f t="shared" si="119"/>
        <v>0</v>
      </c>
      <c r="U957" s="157">
        <f>IF(M957&lt;&gt;0,IF(M957=SVS,0,IF(M957=SVSg,0,IF(M957=Stundenverrechnungssatz!G5927,0,IF(M957=Stundenverrechnungssatz!I5927,0,IF(M957=Stundenverrechnungssatz!K5927,0,IF(M957=Stundenverrechnungssatz!M5927,0,1)))))))</f>
        <v>0</v>
      </c>
      <c r="V957" s="20"/>
    </row>
    <row r="958" spans="1:22" s="38" customFormat="1" ht="15" customHeight="1" x14ac:dyDescent="0.2">
      <c r="A958" s="160">
        <v>956</v>
      </c>
      <c r="B958" s="161" t="s">
        <v>1341</v>
      </c>
      <c r="C958" s="161" t="s">
        <v>527</v>
      </c>
      <c r="D958" s="161" t="s">
        <v>285</v>
      </c>
      <c r="E958" s="161" t="s">
        <v>1351</v>
      </c>
      <c r="F958" s="161" t="s">
        <v>216</v>
      </c>
      <c r="G958" s="161" t="s">
        <v>219</v>
      </c>
      <c r="H958" s="162">
        <v>10.18</v>
      </c>
      <c r="I958" s="163"/>
      <c r="J958" s="158" t="s">
        <v>119</v>
      </c>
      <c r="K958" s="159"/>
      <c r="L958" s="153">
        <v>0</v>
      </c>
      <c r="M958" s="154">
        <f t="shared" si="120"/>
        <v>17.98</v>
      </c>
      <c r="N958" s="155">
        <f t="shared" si="121"/>
        <v>1.0000000000000001E-5</v>
      </c>
      <c r="O958" s="156">
        <f t="shared" si="122"/>
        <v>0</v>
      </c>
      <c r="P958" s="156">
        <f t="shared" si="123"/>
        <v>0</v>
      </c>
      <c r="Q958" s="156">
        <f t="shared" si="124"/>
        <v>0</v>
      </c>
      <c r="R958" s="157" t="str">
        <f t="shared" si="126"/>
        <v>n</v>
      </c>
      <c r="S958" s="157">
        <f t="shared" si="125"/>
        <v>17.98</v>
      </c>
      <c r="T958" s="157">
        <f t="shared" ref="T958:T1021" si="130">IF(I958="x",H958,0)</f>
        <v>0</v>
      </c>
      <c r="U958" s="157">
        <f>IF(M958&lt;&gt;0,IF(M958=SVS,0,IF(M958=SVSg,0,IF(M958=Stundenverrechnungssatz!G5928,0,IF(M958=Stundenverrechnungssatz!I5928,0,IF(M958=Stundenverrechnungssatz!K5928,0,IF(M958=Stundenverrechnungssatz!M5928,0,1)))))))</f>
        <v>0</v>
      </c>
      <c r="V958" s="20"/>
    </row>
    <row r="959" spans="1:22" s="38" customFormat="1" ht="15" customHeight="1" x14ac:dyDescent="0.2">
      <c r="A959" s="160">
        <v>957</v>
      </c>
      <c r="B959" s="161" t="s">
        <v>1341</v>
      </c>
      <c r="C959" s="161" t="s">
        <v>527</v>
      </c>
      <c r="D959" s="161" t="s">
        <v>285</v>
      </c>
      <c r="E959" s="161" t="s">
        <v>559</v>
      </c>
      <c r="F959" s="161" t="s">
        <v>229</v>
      </c>
      <c r="G959" s="161" t="s">
        <v>351</v>
      </c>
      <c r="H959" s="162">
        <v>64.069999999999993</v>
      </c>
      <c r="I959" s="163" t="s">
        <v>214</v>
      </c>
      <c r="J959" s="158" t="s">
        <v>32</v>
      </c>
      <c r="K959" s="159"/>
      <c r="L959" s="153">
        <v>96.05</v>
      </c>
      <c r="M959" s="154">
        <f t="shared" si="120"/>
        <v>17.98</v>
      </c>
      <c r="N959" s="155" t="str">
        <f t="shared" si="121"/>
        <v/>
      </c>
      <c r="O959" s="156">
        <f t="shared" si="122"/>
        <v>6153.923499999999</v>
      </c>
      <c r="P959" s="156" t="e">
        <f t="shared" si="123"/>
        <v>#VALUE!</v>
      </c>
      <c r="Q959" s="156" t="e">
        <f t="shared" si="124"/>
        <v>#VALUE!</v>
      </c>
      <c r="R959" s="157" t="str">
        <f t="shared" si="126"/>
        <v>B</v>
      </c>
      <c r="S959" s="157">
        <f t="shared" si="125"/>
        <v>17.98</v>
      </c>
      <c r="T959" s="157">
        <f t="shared" si="130"/>
        <v>64.069999999999993</v>
      </c>
      <c r="U959" s="157">
        <f>IF(M959&lt;&gt;0,IF(M959=SVS,0,IF(M959=SVSg,0,IF(M959=Stundenverrechnungssatz!G5929,0,IF(M959=Stundenverrechnungssatz!I5929,0,IF(M959=Stundenverrechnungssatz!K5929,0,IF(M959=Stundenverrechnungssatz!M5929,0,1)))))))</f>
        <v>0</v>
      </c>
      <c r="V959" s="20"/>
    </row>
    <row r="960" spans="1:22" s="38" customFormat="1" ht="15" customHeight="1" x14ac:dyDescent="0.2">
      <c r="A960" s="160">
        <v>958</v>
      </c>
      <c r="B960" s="161" t="s">
        <v>1341</v>
      </c>
      <c r="C960" s="161" t="s">
        <v>527</v>
      </c>
      <c r="D960" s="161" t="s">
        <v>285</v>
      </c>
      <c r="E960" s="161" t="s">
        <v>560</v>
      </c>
      <c r="F960" s="161" t="s">
        <v>229</v>
      </c>
      <c r="G960" s="161" t="s">
        <v>351</v>
      </c>
      <c r="H960" s="162">
        <v>64.959999999999994</v>
      </c>
      <c r="I960" s="163" t="s">
        <v>214</v>
      </c>
      <c r="J960" s="158" t="s">
        <v>32</v>
      </c>
      <c r="K960" s="159"/>
      <c r="L960" s="153">
        <v>96.05</v>
      </c>
      <c r="M960" s="154">
        <f t="shared" si="120"/>
        <v>17.98</v>
      </c>
      <c r="N960" s="155" t="str">
        <f t="shared" si="121"/>
        <v/>
      </c>
      <c r="O960" s="156">
        <f t="shared" si="122"/>
        <v>6239.4079999999994</v>
      </c>
      <c r="P960" s="156" t="e">
        <f t="shared" si="123"/>
        <v>#VALUE!</v>
      </c>
      <c r="Q960" s="156" t="e">
        <f t="shared" si="124"/>
        <v>#VALUE!</v>
      </c>
      <c r="R960" s="157" t="str">
        <f t="shared" si="126"/>
        <v>B</v>
      </c>
      <c r="S960" s="157">
        <f t="shared" si="125"/>
        <v>17.98</v>
      </c>
      <c r="T960" s="157">
        <f t="shared" si="130"/>
        <v>64.959999999999994</v>
      </c>
      <c r="U960" s="157">
        <f>IF(M960&lt;&gt;0,IF(M960=SVS,0,IF(M960=SVSg,0,IF(M960=Stundenverrechnungssatz!G5930,0,IF(M960=Stundenverrechnungssatz!I5930,0,IF(M960=Stundenverrechnungssatz!K5930,0,IF(M960=Stundenverrechnungssatz!M5930,0,1)))))))</f>
        <v>0</v>
      </c>
      <c r="V960" s="20"/>
    </row>
    <row r="961" spans="1:22" s="38" customFormat="1" ht="15" customHeight="1" x14ac:dyDescent="0.2">
      <c r="A961" s="160">
        <v>959</v>
      </c>
      <c r="B961" s="161" t="s">
        <v>1341</v>
      </c>
      <c r="C961" s="161" t="s">
        <v>527</v>
      </c>
      <c r="D961" s="161" t="s">
        <v>285</v>
      </c>
      <c r="E961" s="161" t="s">
        <v>561</v>
      </c>
      <c r="F961" s="161" t="s">
        <v>529</v>
      </c>
      <c r="G961" s="161" t="s">
        <v>351</v>
      </c>
      <c r="H961" s="162">
        <v>65.08</v>
      </c>
      <c r="I961" s="163" t="s">
        <v>214</v>
      </c>
      <c r="J961" s="158" t="s">
        <v>32</v>
      </c>
      <c r="K961" s="159"/>
      <c r="L961" s="153">
        <v>96.05</v>
      </c>
      <c r="M961" s="154">
        <f t="shared" si="120"/>
        <v>17.98</v>
      </c>
      <c r="N961" s="155" t="str">
        <f t="shared" si="121"/>
        <v/>
      </c>
      <c r="O961" s="156">
        <f t="shared" si="122"/>
        <v>6250.9339999999993</v>
      </c>
      <c r="P961" s="156" t="e">
        <f t="shared" si="123"/>
        <v>#VALUE!</v>
      </c>
      <c r="Q961" s="156" t="e">
        <f t="shared" si="124"/>
        <v>#VALUE!</v>
      </c>
      <c r="R961" s="157" t="str">
        <f t="shared" si="126"/>
        <v>B</v>
      </c>
      <c r="S961" s="157">
        <f t="shared" si="125"/>
        <v>17.98</v>
      </c>
      <c r="T961" s="157">
        <f t="shared" si="130"/>
        <v>65.08</v>
      </c>
      <c r="U961" s="157">
        <f>IF(M961&lt;&gt;0,IF(M961=SVS,0,IF(M961=SVSg,0,IF(M961=Stundenverrechnungssatz!G5931,0,IF(M961=Stundenverrechnungssatz!I5931,0,IF(M961=Stundenverrechnungssatz!K5931,0,IF(M961=Stundenverrechnungssatz!M5931,0,1)))))))</f>
        <v>0</v>
      </c>
      <c r="V961" s="20"/>
    </row>
    <row r="962" spans="1:22" s="38" customFormat="1" ht="15" customHeight="1" x14ac:dyDescent="0.2">
      <c r="A962" s="160">
        <v>960</v>
      </c>
      <c r="B962" s="161" t="s">
        <v>1341</v>
      </c>
      <c r="C962" s="161" t="s">
        <v>527</v>
      </c>
      <c r="D962" s="161" t="s">
        <v>285</v>
      </c>
      <c r="E962" s="161" t="s">
        <v>562</v>
      </c>
      <c r="F962" s="161" t="s">
        <v>43</v>
      </c>
      <c r="G962" s="161" t="s">
        <v>351</v>
      </c>
      <c r="H962" s="162">
        <v>34.44</v>
      </c>
      <c r="I962" s="163"/>
      <c r="J962" s="158" t="s">
        <v>31</v>
      </c>
      <c r="K962" s="159"/>
      <c r="L962" s="153">
        <v>96.05</v>
      </c>
      <c r="M962" s="154">
        <f t="shared" si="120"/>
        <v>17.98</v>
      </c>
      <c r="N962" s="155" t="str">
        <f t="shared" si="121"/>
        <v/>
      </c>
      <c r="O962" s="156">
        <f t="shared" si="122"/>
        <v>3307.9619999999995</v>
      </c>
      <c r="P962" s="156" t="e">
        <f t="shared" si="123"/>
        <v>#VALUE!</v>
      </c>
      <c r="Q962" s="156" t="e">
        <f t="shared" si="124"/>
        <v>#VALUE!</v>
      </c>
      <c r="R962" s="157" t="str">
        <f t="shared" si="126"/>
        <v>A</v>
      </c>
      <c r="S962" s="157">
        <f t="shared" si="125"/>
        <v>17.98</v>
      </c>
      <c r="T962" s="157">
        <f t="shared" si="130"/>
        <v>0</v>
      </c>
      <c r="U962" s="157">
        <f>IF(M962&lt;&gt;0,IF(M962=SVS,0,IF(M962=SVSg,0,IF(M962=Stundenverrechnungssatz!G5932,0,IF(M962=Stundenverrechnungssatz!I5932,0,IF(M962=Stundenverrechnungssatz!K5932,0,IF(M962=Stundenverrechnungssatz!M5932,0,1)))))))</f>
        <v>0</v>
      </c>
      <c r="V962" s="20"/>
    </row>
    <row r="963" spans="1:22" s="38" customFormat="1" ht="15" customHeight="1" x14ac:dyDescent="0.2">
      <c r="A963" s="160">
        <v>961</v>
      </c>
      <c r="B963" s="161" t="s">
        <v>1341</v>
      </c>
      <c r="C963" s="161" t="s">
        <v>527</v>
      </c>
      <c r="D963" s="161" t="s">
        <v>285</v>
      </c>
      <c r="E963" s="161" t="s">
        <v>308</v>
      </c>
      <c r="F963" s="161" t="s">
        <v>263</v>
      </c>
      <c r="G963" s="161" t="s">
        <v>221</v>
      </c>
      <c r="H963" s="162">
        <v>4.26</v>
      </c>
      <c r="I963" s="163"/>
      <c r="J963" s="158" t="s">
        <v>64</v>
      </c>
      <c r="K963" s="159"/>
      <c r="L963" s="153">
        <v>9</v>
      </c>
      <c r="M963" s="154">
        <f t="shared" si="120"/>
        <v>17.98</v>
      </c>
      <c r="N963" s="155" t="str">
        <f t="shared" si="121"/>
        <v/>
      </c>
      <c r="O963" s="156">
        <f t="shared" si="122"/>
        <v>38.339999999999996</v>
      </c>
      <c r="P963" s="156" t="e">
        <f t="shared" si="123"/>
        <v>#VALUE!</v>
      </c>
      <c r="Q963" s="156" t="e">
        <f t="shared" si="124"/>
        <v>#VALUE!</v>
      </c>
      <c r="R963" s="157" t="str">
        <f t="shared" si="126"/>
        <v>T</v>
      </c>
      <c r="S963" s="157">
        <f t="shared" si="125"/>
        <v>17.98</v>
      </c>
      <c r="T963" s="157">
        <f t="shared" si="130"/>
        <v>0</v>
      </c>
      <c r="U963" s="157">
        <f>IF(M963&lt;&gt;0,IF(M963=SVS,0,IF(M963=SVSg,0,IF(M963=Stundenverrechnungssatz!G5933,0,IF(M963=Stundenverrechnungssatz!I5933,0,IF(M963=Stundenverrechnungssatz!K5933,0,IF(M963=Stundenverrechnungssatz!M5933,0,1)))))))</f>
        <v>0</v>
      </c>
      <c r="V963" s="20"/>
    </row>
    <row r="964" spans="1:22" s="38" customFormat="1" ht="15" customHeight="1" x14ac:dyDescent="0.2">
      <c r="A964" s="160">
        <v>962</v>
      </c>
      <c r="B964" s="161" t="s">
        <v>1341</v>
      </c>
      <c r="C964" s="161" t="s">
        <v>527</v>
      </c>
      <c r="D964" s="161" t="s">
        <v>285</v>
      </c>
      <c r="E964" s="161" t="s">
        <v>309</v>
      </c>
      <c r="F964" s="161" t="s">
        <v>263</v>
      </c>
      <c r="G964" s="161" t="s">
        <v>267</v>
      </c>
      <c r="H964" s="162">
        <v>2.2400000000000002</v>
      </c>
      <c r="I964" s="163"/>
      <c r="J964" s="158" t="s">
        <v>64</v>
      </c>
      <c r="K964" s="159"/>
      <c r="L964" s="153">
        <v>9</v>
      </c>
      <c r="M964" s="154">
        <f t="shared" si="120"/>
        <v>17.98</v>
      </c>
      <c r="N964" s="155" t="str">
        <f t="shared" si="121"/>
        <v/>
      </c>
      <c r="O964" s="156">
        <f t="shared" si="122"/>
        <v>20.160000000000004</v>
      </c>
      <c r="P964" s="156" t="e">
        <f t="shared" si="123"/>
        <v>#VALUE!</v>
      </c>
      <c r="Q964" s="156" t="e">
        <f t="shared" si="124"/>
        <v>#VALUE!</v>
      </c>
      <c r="R964" s="157" t="str">
        <f t="shared" si="126"/>
        <v>T</v>
      </c>
      <c r="S964" s="157">
        <f t="shared" si="125"/>
        <v>17.98</v>
      </c>
      <c r="T964" s="157">
        <f t="shared" si="130"/>
        <v>0</v>
      </c>
      <c r="U964" s="157">
        <f>IF(M964&lt;&gt;0,IF(M964=SVS,0,IF(M964=SVSg,0,IF(M964=Stundenverrechnungssatz!G5934,0,IF(M964=Stundenverrechnungssatz!I5934,0,IF(M964=Stundenverrechnungssatz!K5934,0,IF(M964=Stundenverrechnungssatz!M5934,0,1)))))))</f>
        <v>0</v>
      </c>
      <c r="V964" s="20"/>
    </row>
    <row r="965" spans="1:22" s="38" customFormat="1" ht="15" customHeight="1" x14ac:dyDescent="0.2">
      <c r="A965" s="160">
        <v>963</v>
      </c>
      <c r="B965" s="161" t="s">
        <v>1341</v>
      </c>
      <c r="C965" s="161" t="s">
        <v>527</v>
      </c>
      <c r="D965" s="161" t="s">
        <v>285</v>
      </c>
      <c r="E965" s="161" t="s">
        <v>310</v>
      </c>
      <c r="F965" s="161" t="s">
        <v>301</v>
      </c>
      <c r="G965" s="161" t="s">
        <v>221</v>
      </c>
      <c r="H965" s="162">
        <v>8.36</v>
      </c>
      <c r="I965" s="163"/>
      <c r="J965" s="158" t="s">
        <v>31</v>
      </c>
      <c r="K965" s="159"/>
      <c r="L965" s="153">
        <v>96.05</v>
      </c>
      <c r="M965" s="154">
        <f t="shared" si="120"/>
        <v>17.98</v>
      </c>
      <c r="N965" s="155" t="str">
        <f t="shared" si="121"/>
        <v/>
      </c>
      <c r="O965" s="156">
        <f t="shared" si="122"/>
        <v>802.97799999999995</v>
      </c>
      <c r="P965" s="156" t="e">
        <f t="shared" ref="P965:P1028" si="131">O965/N965</f>
        <v>#VALUE!</v>
      </c>
      <c r="Q965" s="156" t="e">
        <f t="shared" ref="Q965:Q1028" si="132">P965*M965</f>
        <v>#VALUE!</v>
      </c>
      <c r="R965" s="157" t="str">
        <f t="shared" si="126"/>
        <v>A</v>
      </c>
      <c r="S965" s="157">
        <f t="shared" ref="S965:S1028" si="133">IF(M965=SVS,M965,"")</f>
        <v>17.98</v>
      </c>
      <c r="T965" s="157">
        <f t="shared" si="130"/>
        <v>0</v>
      </c>
      <c r="U965" s="157">
        <f>IF(M965&lt;&gt;0,IF(M965=SVS,0,IF(M965=SVSg,0,IF(M965=Stundenverrechnungssatz!G5935,0,IF(M965=Stundenverrechnungssatz!I5935,0,IF(M965=Stundenverrechnungssatz!K5935,0,IF(M965=Stundenverrechnungssatz!M5935,0,1)))))))</f>
        <v>0</v>
      </c>
      <c r="V965" s="20"/>
    </row>
    <row r="966" spans="1:22" s="38" customFormat="1" ht="15" customHeight="1" x14ac:dyDescent="0.2">
      <c r="A966" s="160">
        <v>964</v>
      </c>
      <c r="B966" s="161" t="s">
        <v>1341</v>
      </c>
      <c r="C966" s="161" t="s">
        <v>527</v>
      </c>
      <c r="D966" s="161" t="s">
        <v>285</v>
      </c>
      <c r="E966" s="161" t="s">
        <v>311</v>
      </c>
      <c r="F966" s="161" t="s">
        <v>264</v>
      </c>
      <c r="G966" s="161" t="s">
        <v>221</v>
      </c>
      <c r="H966" s="162">
        <v>20.64</v>
      </c>
      <c r="I966" s="163"/>
      <c r="J966" s="158" t="s">
        <v>64</v>
      </c>
      <c r="K966" s="159"/>
      <c r="L966" s="153">
        <v>9</v>
      </c>
      <c r="M966" s="154">
        <f t="shared" ref="M966:M1029" si="134">SVS</f>
        <v>17.98</v>
      </c>
      <c r="N966" s="155" t="str">
        <f t="shared" ref="N966:N1029" si="135">IF(VLOOKUP(J966,Vorgaben,4,FALSE)=0,"",VLOOKUP(J966,Vorgaben,4,FALSE))</f>
        <v/>
      </c>
      <c r="O966" s="156">
        <f t="shared" ref="O966:O1029" si="136">H966*L966</f>
        <v>185.76</v>
      </c>
      <c r="P966" s="156" t="e">
        <f t="shared" si="131"/>
        <v>#VALUE!</v>
      </c>
      <c r="Q966" s="156" t="e">
        <f t="shared" si="132"/>
        <v>#VALUE!</v>
      </c>
      <c r="R966" s="157" t="str">
        <f t="shared" si="126"/>
        <v>T</v>
      </c>
      <c r="S966" s="157">
        <f t="shared" si="133"/>
        <v>17.98</v>
      </c>
      <c r="T966" s="157">
        <f t="shared" si="130"/>
        <v>0</v>
      </c>
      <c r="U966" s="157">
        <f>IF(M966&lt;&gt;0,IF(M966=SVS,0,IF(M966=SVSg,0,IF(M966=Stundenverrechnungssatz!G5936,0,IF(M966=Stundenverrechnungssatz!I5936,0,IF(M966=Stundenverrechnungssatz!K5936,0,IF(M966=Stundenverrechnungssatz!M5936,0,1)))))))</f>
        <v>0</v>
      </c>
      <c r="V966" s="20"/>
    </row>
    <row r="967" spans="1:22" s="38" customFormat="1" ht="15" customHeight="1" x14ac:dyDescent="0.2">
      <c r="A967" s="160">
        <v>965</v>
      </c>
      <c r="B967" s="161" t="s">
        <v>1341</v>
      </c>
      <c r="C967" s="161" t="s">
        <v>527</v>
      </c>
      <c r="D967" s="161" t="s">
        <v>285</v>
      </c>
      <c r="E967" s="161" t="s">
        <v>312</v>
      </c>
      <c r="F967" s="161" t="s">
        <v>427</v>
      </c>
      <c r="G967" s="161" t="s">
        <v>221</v>
      </c>
      <c r="H967" s="162">
        <v>5.3</v>
      </c>
      <c r="I967" s="163"/>
      <c r="J967" s="158" t="s">
        <v>64</v>
      </c>
      <c r="K967" s="159"/>
      <c r="L967" s="153">
        <v>9</v>
      </c>
      <c r="M967" s="154">
        <f t="shared" si="134"/>
        <v>17.98</v>
      </c>
      <c r="N967" s="155" t="str">
        <f t="shared" si="135"/>
        <v/>
      </c>
      <c r="O967" s="156">
        <f t="shared" si="136"/>
        <v>47.699999999999996</v>
      </c>
      <c r="P967" s="156" t="e">
        <f t="shared" si="131"/>
        <v>#VALUE!</v>
      </c>
      <c r="Q967" s="156" t="e">
        <f t="shared" si="132"/>
        <v>#VALUE!</v>
      </c>
      <c r="R967" s="157" t="str">
        <f t="shared" si="126"/>
        <v>T</v>
      </c>
      <c r="S967" s="157">
        <f t="shared" si="133"/>
        <v>17.98</v>
      </c>
      <c r="T967" s="157">
        <f t="shared" si="130"/>
        <v>0</v>
      </c>
      <c r="U967" s="157">
        <f>IF(M967&lt;&gt;0,IF(M967=SVS,0,IF(M967=SVSg,0,IF(M967=Stundenverrechnungssatz!G5937,0,IF(M967=Stundenverrechnungssatz!I5937,0,IF(M967=Stundenverrechnungssatz!K5937,0,IF(M967=Stundenverrechnungssatz!M5937,0,1)))))))</f>
        <v>0</v>
      </c>
      <c r="V967" s="20"/>
    </row>
    <row r="968" spans="1:22" s="38" customFormat="1" ht="15" customHeight="1" x14ac:dyDescent="0.2">
      <c r="A968" s="160">
        <v>966</v>
      </c>
      <c r="B968" s="161" t="s">
        <v>1341</v>
      </c>
      <c r="C968" s="161" t="s">
        <v>527</v>
      </c>
      <c r="D968" s="161" t="s">
        <v>285</v>
      </c>
      <c r="E968" s="161" t="s">
        <v>313</v>
      </c>
      <c r="F968" s="161" t="s">
        <v>222</v>
      </c>
      <c r="G968" s="161" t="s">
        <v>221</v>
      </c>
      <c r="H968" s="162">
        <v>43.03</v>
      </c>
      <c r="I968" s="163"/>
      <c r="J968" s="158" t="s">
        <v>63</v>
      </c>
      <c r="K968" s="159"/>
      <c r="L968" s="153">
        <v>38.08</v>
      </c>
      <c r="M968" s="154">
        <f t="shared" si="134"/>
        <v>17.98</v>
      </c>
      <c r="N968" s="155" t="str">
        <f t="shared" si="135"/>
        <v/>
      </c>
      <c r="O968" s="156">
        <f t="shared" si="136"/>
        <v>1638.5824</v>
      </c>
      <c r="P968" s="156" t="e">
        <f t="shared" si="131"/>
        <v>#VALUE!</v>
      </c>
      <c r="Q968" s="156" t="e">
        <f t="shared" si="132"/>
        <v>#VALUE!</v>
      </c>
      <c r="R968" s="157" t="str">
        <f t="shared" si="126"/>
        <v>T</v>
      </c>
      <c r="S968" s="157">
        <f t="shared" si="133"/>
        <v>17.98</v>
      </c>
      <c r="T968" s="157">
        <f t="shared" si="130"/>
        <v>0</v>
      </c>
      <c r="U968" s="157">
        <f>IF(M968&lt;&gt;0,IF(M968=SVS,0,IF(M968=SVSg,0,IF(M968=Stundenverrechnungssatz!G5938,0,IF(M968=Stundenverrechnungssatz!I5938,0,IF(M968=Stundenverrechnungssatz!K5938,0,IF(M968=Stundenverrechnungssatz!M5938,0,1)))))))</f>
        <v>0</v>
      </c>
      <c r="V968" s="20"/>
    </row>
    <row r="969" spans="1:22" s="38" customFormat="1" ht="15" customHeight="1" x14ac:dyDescent="0.2">
      <c r="A969" s="160">
        <v>967</v>
      </c>
      <c r="B969" s="161" t="s">
        <v>1341</v>
      </c>
      <c r="C969" s="161" t="s">
        <v>527</v>
      </c>
      <c r="D969" s="161" t="s">
        <v>285</v>
      </c>
      <c r="E969" s="161" t="s">
        <v>315</v>
      </c>
      <c r="F969" s="161" t="s">
        <v>220</v>
      </c>
      <c r="G969" s="161" t="s">
        <v>428</v>
      </c>
      <c r="H969" s="162">
        <v>89.27</v>
      </c>
      <c r="I969" s="163" t="s">
        <v>214</v>
      </c>
      <c r="J969" s="158" t="s">
        <v>32</v>
      </c>
      <c r="K969" s="159"/>
      <c r="L969" s="153">
        <v>96.05</v>
      </c>
      <c r="M969" s="154">
        <f t="shared" si="134"/>
        <v>17.98</v>
      </c>
      <c r="N969" s="155" t="str">
        <f t="shared" si="135"/>
        <v/>
      </c>
      <c r="O969" s="156">
        <f t="shared" si="136"/>
        <v>8574.3834999999999</v>
      </c>
      <c r="P969" s="156" t="e">
        <f t="shared" si="131"/>
        <v>#VALUE!</v>
      </c>
      <c r="Q969" s="156" t="e">
        <f t="shared" si="132"/>
        <v>#VALUE!</v>
      </c>
      <c r="R969" s="157" t="str">
        <f t="shared" si="126"/>
        <v>B</v>
      </c>
      <c r="S969" s="157">
        <f t="shared" si="133"/>
        <v>17.98</v>
      </c>
      <c r="T969" s="157">
        <f t="shared" si="130"/>
        <v>89.27</v>
      </c>
      <c r="U969" s="157">
        <f>IF(M969&lt;&gt;0,IF(M969=SVS,0,IF(M969=SVSg,0,IF(M969=Stundenverrechnungssatz!G5939,0,IF(M969=Stundenverrechnungssatz!I5939,0,IF(M969=Stundenverrechnungssatz!K5939,0,IF(M969=Stundenverrechnungssatz!M5939,0,1)))))))</f>
        <v>0</v>
      </c>
      <c r="V969" s="20"/>
    </row>
    <row r="970" spans="1:22" s="38" customFormat="1" ht="15" customHeight="1" x14ac:dyDescent="0.2">
      <c r="A970" s="160">
        <v>968</v>
      </c>
      <c r="B970" s="161" t="s">
        <v>1341</v>
      </c>
      <c r="C970" s="161" t="s">
        <v>527</v>
      </c>
      <c r="D970" s="161" t="s">
        <v>285</v>
      </c>
      <c r="E970" s="161" t="s">
        <v>316</v>
      </c>
      <c r="F970" s="161" t="s">
        <v>359</v>
      </c>
      <c r="G970" s="161" t="s">
        <v>356</v>
      </c>
      <c r="H970" s="162">
        <v>15.27</v>
      </c>
      <c r="I970" s="163"/>
      <c r="J970" s="158" t="s">
        <v>61</v>
      </c>
      <c r="K970" s="159"/>
      <c r="L970" s="153">
        <v>191.11</v>
      </c>
      <c r="M970" s="154">
        <f t="shared" si="134"/>
        <v>17.98</v>
      </c>
      <c r="N970" s="155" t="str">
        <f t="shared" si="135"/>
        <v/>
      </c>
      <c r="O970" s="156">
        <f t="shared" si="136"/>
        <v>2918.2497000000003</v>
      </c>
      <c r="P970" s="156" t="e">
        <f t="shared" si="131"/>
        <v>#VALUE!</v>
      </c>
      <c r="Q970" s="156" t="e">
        <f t="shared" si="132"/>
        <v>#VALUE!</v>
      </c>
      <c r="R970" s="157" t="str">
        <f t="shared" si="126"/>
        <v>K</v>
      </c>
      <c r="S970" s="157">
        <f t="shared" si="133"/>
        <v>17.98</v>
      </c>
      <c r="T970" s="157">
        <f t="shared" si="130"/>
        <v>0</v>
      </c>
      <c r="U970" s="157">
        <f>IF(M970&lt;&gt;0,IF(M970=SVS,0,IF(M970=SVSg,0,IF(M970=Stundenverrechnungssatz!G5940,0,IF(M970=Stundenverrechnungssatz!I5940,0,IF(M970=Stundenverrechnungssatz!K5940,0,IF(M970=Stundenverrechnungssatz!M5940,0,1)))))))</f>
        <v>0</v>
      </c>
      <c r="V970" s="20"/>
    </row>
    <row r="971" spans="1:22" s="38" customFormat="1" ht="15" customHeight="1" x14ac:dyDescent="0.2">
      <c r="A971" s="160">
        <v>969</v>
      </c>
      <c r="B971" s="161" t="s">
        <v>1341</v>
      </c>
      <c r="C971" s="161" t="s">
        <v>527</v>
      </c>
      <c r="D971" s="161" t="s">
        <v>285</v>
      </c>
      <c r="E971" s="161" t="s">
        <v>317</v>
      </c>
      <c r="F971" s="161" t="s">
        <v>355</v>
      </c>
      <c r="G971" s="161" t="s">
        <v>1352</v>
      </c>
      <c r="H971" s="162">
        <v>241.45</v>
      </c>
      <c r="I971" s="163" t="s">
        <v>214</v>
      </c>
      <c r="J971" s="158" t="s">
        <v>102</v>
      </c>
      <c r="K971" s="159"/>
      <c r="L971" s="153">
        <v>191.11</v>
      </c>
      <c r="M971" s="154">
        <f t="shared" si="134"/>
        <v>17.98</v>
      </c>
      <c r="N971" s="155" t="str">
        <f t="shared" si="135"/>
        <v/>
      </c>
      <c r="O971" s="156">
        <f t="shared" si="136"/>
        <v>46143.5095</v>
      </c>
      <c r="P971" s="156" t="e">
        <f t="shared" si="131"/>
        <v>#VALUE!</v>
      </c>
      <c r="Q971" s="156" t="e">
        <f t="shared" si="132"/>
        <v>#VALUE!</v>
      </c>
      <c r="R971" s="157" t="str">
        <f t="shared" si="126"/>
        <v>M</v>
      </c>
      <c r="S971" s="157">
        <f t="shared" si="133"/>
        <v>17.98</v>
      </c>
      <c r="T971" s="157">
        <f t="shared" si="130"/>
        <v>241.45</v>
      </c>
      <c r="U971" s="157">
        <f>IF(M971&lt;&gt;0,IF(M971=SVS,0,IF(M971=SVSg,0,IF(M971=Stundenverrechnungssatz!G5941,0,IF(M971=Stundenverrechnungssatz!I5941,0,IF(M971=Stundenverrechnungssatz!K5941,0,IF(M971=Stundenverrechnungssatz!M5941,0,1)))))))</f>
        <v>0</v>
      </c>
      <c r="V971" s="20"/>
    </row>
    <row r="972" spans="1:22" s="38" customFormat="1" ht="15" customHeight="1" x14ac:dyDescent="0.2">
      <c r="A972" s="160">
        <v>970</v>
      </c>
      <c r="B972" s="161" t="s">
        <v>1341</v>
      </c>
      <c r="C972" s="161" t="s">
        <v>527</v>
      </c>
      <c r="D972" s="161" t="s">
        <v>285</v>
      </c>
      <c r="E972" s="161" t="s">
        <v>319</v>
      </c>
      <c r="F972" s="161" t="s">
        <v>353</v>
      </c>
      <c r="G972" s="161" t="s">
        <v>356</v>
      </c>
      <c r="H972" s="162">
        <v>41.85</v>
      </c>
      <c r="I972" s="163"/>
      <c r="J972" s="158" t="s">
        <v>61</v>
      </c>
      <c r="K972" s="159"/>
      <c r="L972" s="153">
        <v>191.11</v>
      </c>
      <c r="M972" s="154">
        <f t="shared" si="134"/>
        <v>17.98</v>
      </c>
      <c r="N972" s="155" t="str">
        <f t="shared" si="135"/>
        <v/>
      </c>
      <c r="O972" s="156">
        <f t="shared" si="136"/>
        <v>7997.9535000000005</v>
      </c>
      <c r="P972" s="156" t="e">
        <f t="shared" si="131"/>
        <v>#VALUE!</v>
      </c>
      <c r="Q972" s="156" t="e">
        <f t="shared" si="132"/>
        <v>#VALUE!</v>
      </c>
      <c r="R972" s="157" t="str">
        <f t="shared" si="126"/>
        <v>K</v>
      </c>
      <c r="S972" s="157">
        <f t="shared" si="133"/>
        <v>17.98</v>
      </c>
      <c r="T972" s="157">
        <f t="shared" si="130"/>
        <v>0</v>
      </c>
      <c r="U972" s="157">
        <f>IF(M972&lt;&gt;0,IF(M972=SVS,0,IF(M972=SVSg,0,IF(M972=Stundenverrechnungssatz!G5942,0,IF(M972=Stundenverrechnungssatz!I5942,0,IF(M972=Stundenverrechnungssatz!K5942,0,IF(M972=Stundenverrechnungssatz!M5942,0,1)))))))</f>
        <v>0</v>
      </c>
      <c r="V972" s="20"/>
    </row>
    <row r="973" spans="1:22" s="38" customFormat="1" ht="15" customHeight="1" x14ac:dyDescent="0.2">
      <c r="A973" s="160">
        <v>971</v>
      </c>
      <c r="B973" s="161" t="s">
        <v>1341</v>
      </c>
      <c r="C973" s="161" t="s">
        <v>527</v>
      </c>
      <c r="D973" s="161" t="s">
        <v>285</v>
      </c>
      <c r="E973" s="161" t="s">
        <v>321</v>
      </c>
      <c r="F973" s="161" t="s">
        <v>235</v>
      </c>
      <c r="G973" s="161" t="s">
        <v>333</v>
      </c>
      <c r="H973" s="162">
        <v>2.63</v>
      </c>
      <c r="I973" s="163"/>
      <c r="J973" s="158" t="s">
        <v>69</v>
      </c>
      <c r="K973" s="159"/>
      <c r="L973" s="153">
        <v>191.11</v>
      </c>
      <c r="M973" s="154">
        <f t="shared" si="134"/>
        <v>17.98</v>
      </c>
      <c r="N973" s="155" t="str">
        <f t="shared" si="135"/>
        <v/>
      </c>
      <c r="O973" s="156">
        <f t="shared" si="136"/>
        <v>502.61930000000001</v>
      </c>
      <c r="P973" s="156" t="e">
        <f t="shared" si="131"/>
        <v>#VALUE!</v>
      </c>
      <c r="Q973" s="156" t="e">
        <f t="shared" si="132"/>
        <v>#VALUE!</v>
      </c>
      <c r="R973" s="157" t="str">
        <f t="shared" si="126"/>
        <v>U</v>
      </c>
      <c r="S973" s="157">
        <f t="shared" si="133"/>
        <v>17.98</v>
      </c>
      <c r="T973" s="157">
        <f t="shared" si="130"/>
        <v>0</v>
      </c>
      <c r="U973" s="157">
        <f>IF(M973&lt;&gt;0,IF(M973=SVS,0,IF(M973=SVSg,0,IF(M973=Stundenverrechnungssatz!G5943,0,IF(M973=Stundenverrechnungssatz!I5943,0,IF(M973=Stundenverrechnungssatz!K5943,0,IF(M973=Stundenverrechnungssatz!M5943,0,1)))))))</f>
        <v>0</v>
      </c>
      <c r="V973" s="20"/>
    </row>
    <row r="974" spans="1:22" s="38" customFormat="1" ht="15" customHeight="1" x14ac:dyDescent="0.2">
      <c r="A974" s="160">
        <v>972</v>
      </c>
      <c r="B974" s="161" t="s">
        <v>1341</v>
      </c>
      <c r="C974" s="161" t="s">
        <v>527</v>
      </c>
      <c r="D974" s="161" t="s">
        <v>285</v>
      </c>
      <c r="E974" s="161" t="s">
        <v>322</v>
      </c>
      <c r="F974" s="161" t="s">
        <v>218</v>
      </c>
      <c r="G974" s="161" t="s">
        <v>333</v>
      </c>
      <c r="H974" s="162">
        <v>2.0099999999999998</v>
      </c>
      <c r="I974" s="163"/>
      <c r="J974" s="158" t="s">
        <v>34</v>
      </c>
      <c r="K974" s="159"/>
      <c r="L974" s="153">
        <v>191.11</v>
      </c>
      <c r="M974" s="154">
        <f t="shared" si="134"/>
        <v>17.98</v>
      </c>
      <c r="N974" s="155" t="str">
        <f t="shared" si="135"/>
        <v/>
      </c>
      <c r="O974" s="156">
        <f t="shared" si="136"/>
        <v>384.1311</v>
      </c>
      <c r="P974" s="156" t="e">
        <f t="shared" si="131"/>
        <v>#VALUE!</v>
      </c>
      <c r="Q974" s="156" t="e">
        <f t="shared" si="132"/>
        <v>#VALUE!</v>
      </c>
      <c r="R974" s="157" t="str">
        <f t="shared" si="126"/>
        <v>C</v>
      </c>
      <c r="S974" s="157">
        <f t="shared" si="133"/>
        <v>17.98</v>
      </c>
      <c r="T974" s="157">
        <f t="shared" si="130"/>
        <v>0</v>
      </c>
      <c r="U974" s="157">
        <f>IF(M974&lt;&gt;0,IF(M974=SVS,0,IF(M974=SVSg,0,IF(M974=Stundenverrechnungssatz!G5944,0,IF(M974=Stundenverrechnungssatz!I5944,0,IF(M974=Stundenverrechnungssatz!K5944,0,IF(M974=Stundenverrechnungssatz!M5944,0,1)))))))</f>
        <v>0</v>
      </c>
      <c r="V974" s="20"/>
    </row>
    <row r="975" spans="1:22" s="38" customFormat="1" ht="15" customHeight="1" x14ac:dyDescent="0.2">
      <c r="A975" s="160">
        <v>973</v>
      </c>
      <c r="B975" s="161" t="s">
        <v>1341</v>
      </c>
      <c r="C975" s="161" t="s">
        <v>527</v>
      </c>
      <c r="D975" s="161" t="s">
        <v>285</v>
      </c>
      <c r="E975" s="161" t="s">
        <v>323</v>
      </c>
      <c r="F975" s="161" t="s">
        <v>216</v>
      </c>
      <c r="G975" s="161" t="s">
        <v>333</v>
      </c>
      <c r="H975" s="162">
        <v>2.38</v>
      </c>
      <c r="I975" s="163"/>
      <c r="J975" s="158" t="s">
        <v>119</v>
      </c>
      <c r="K975" s="159"/>
      <c r="L975" s="153">
        <v>0</v>
      </c>
      <c r="M975" s="154">
        <f t="shared" si="134"/>
        <v>17.98</v>
      </c>
      <c r="N975" s="155">
        <f t="shared" si="135"/>
        <v>1.0000000000000001E-5</v>
      </c>
      <c r="O975" s="156">
        <f t="shared" si="136"/>
        <v>0</v>
      </c>
      <c r="P975" s="156">
        <f t="shared" si="131"/>
        <v>0</v>
      </c>
      <c r="Q975" s="156">
        <f t="shared" si="132"/>
        <v>0</v>
      </c>
      <c r="R975" s="157" t="str">
        <f t="shared" si="126"/>
        <v>n</v>
      </c>
      <c r="S975" s="157">
        <f t="shared" si="133"/>
        <v>17.98</v>
      </c>
      <c r="T975" s="157">
        <f t="shared" si="130"/>
        <v>0</v>
      </c>
      <c r="U975" s="157">
        <f>IF(M975&lt;&gt;0,IF(M975=SVS,0,IF(M975=SVSg,0,IF(M975=Stundenverrechnungssatz!G5945,0,IF(M975=Stundenverrechnungssatz!I5945,0,IF(M975=Stundenverrechnungssatz!K5945,0,IF(M975=Stundenverrechnungssatz!M5945,0,1)))))))</f>
        <v>0</v>
      </c>
      <c r="V975" s="20"/>
    </row>
    <row r="976" spans="1:22" s="38" customFormat="1" ht="15" customHeight="1" x14ac:dyDescent="0.2">
      <c r="A976" s="160">
        <v>974</v>
      </c>
      <c r="B976" s="161" t="s">
        <v>1341</v>
      </c>
      <c r="C976" s="161" t="s">
        <v>527</v>
      </c>
      <c r="D976" s="161" t="s">
        <v>285</v>
      </c>
      <c r="E976" s="161" t="s">
        <v>324</v>
      </c>
      <c r="F976" s="161" t="s">
        <v>258</v>
      </c>
      <c r="G976" s="161" t="s">
        <v>333</v>
      </c>
      <c r="H976" s="162">
        <v>2.11</v>
      </c>
      <c r="I976" s="163"/>
      <c r="J976" s="158" t="s">
        <v>34</v>
      </c>
      <c r="K976" s="159"/>
      <c r="L976" s="153">
        <v>191.11</v>
      </c>
      <c r="M976" s="154">
        <f t="shared" si="134"/>
        <v>17.98</v>
      </c>
      <c r="N976" s="155" t="str">
        <f t="shared" si="135"/>
        <v/>
      </c>
      <c r="O976" s="156">
        <f t="shared" si="136"/>
        <v>403.24209999999999</v>
      </c>
      <c r="P976" s="156" t="e">
        <f t="shared" si="131"/>
        <v>#VALUE!</v>
      </c>
      <c r="Q976" s="156" t="e">
        <f t="shared" si="132"/>
        <v>#VALUE!</v>
      </c>
      <c r="R976" s="157" t="str">
        <f t="shared" ref="R976:R1039" si="137">LEFT(J976,1)</f>
        <v>C</v>
      </c>
      <c r="S976" s="157">
        <f t="shared" si="133"/>
        <v>17.98</v>
      </c>
      <c r="T976" s="157">
        <f t="shared" si="130"/>
        <v>0</v>
      </c>
      <c r="U976" s="157">
        <f>IF(M976&lt;&gt;0,IF(M976=SVS,0,IF(M976=SVSg,0,IF(M976=Stundenverrechnungssatz!G5946,0,IF(M976=Stundenverrechnungssatz!I5946,0,IF(M976=Stundenverrechnungssatz!K5946,0,IF(M976=Stundenverrechnungssatz!M5946,0,1)))))))</f>
        <v>0</v>
      </c>
      <c r="V976" s="20"/>
    </row>
    <row r="977" spans="1:22" s="38" customFormat="1" ht="15" customHeight="1" x14ac:dyDescent="0.2">
      <c r="A977" s="160">
        <v>975</v>
      </c>
      <c r="B977" s="161" t="s">
        <v>1341</v>
      </c>
      <c r="C977" s="161" t="s">
        <v>527</v>
      </c>
      <c r="D977" s="161" t="s">
        <v>285</v>
      </c>
      <c r="E977" s="161" t="s">
        <v>325</v>
      </c>
      <c r="F977" s="161" t="s">
        <v>235</v>
      </c>
      <c r="G977" s="161" t="s">
        <v>333</v>
      </c>
      <c r="H977" s="162">
        <v>7.19</v>
      </c>
      <c r="I977" s="163"/>
      <c r="J977" s="158" t="s">
        <v>69</v>
      </c>
      <c r="K977" s="159"/>
      <c r="L977" s="153">
        <v>191.11</v>
      </c>
      <c r="M977" s="154">
        <f t="shared" si="134"/>
        <v>17.98</v>
      </c>
      <c r="N977" s="155" t="str">
        <f t="shared" si="135"/>
        <v/>
      </c>
      <c r="O977" s="156">
        <f t="shared" si="136"/>
        <v>1374.0809000000002</v>
      </c>
      <c r="P977" s="156" t="e">
        <f t="shared" si="131"/>
        <v>#VALUE!</v>
      </c>
      <c r="Q977" s="156" t="e">
        <f t="shared" si="132"/>
        <v>#VALUE!</v>
      </c>
      <c r="R977" s="157" t="str">
        <f t="shared" si="137"/>
        <v>U</v>
      </c>
      <c r="S977" s="157">
        <f t="shared" si="133"/>
        <v>17.98</v>
      </c>
      <c r="T977" s="157">
        <f t="shared" si="130"/>
        <v>0</v>
      </c>
      <c r="U977" s="157">
        <f>IF(M977&lt;&gt;0,IF(M977=SVS,0,IF(M977=SVSg,0,IF(M977=Stundenverrechnungssatz!G5947,0,IF(M977=Stundenverrechnungssatz!I5947,0,IF(M977=Stundenverrechnungssatz!K5947,0,IF(M977=Stundenverrechnungssatz!M5947,0,1)))))))</f>
        <v>0</v>
      </c>
      <c r="V977" s="20"/>
    </row>
    <row r="978" spans="1:22" s="38" customFormat="1" ht="15" customHeight="1" x14ac:dyDescent="0.2">
      <c r="A978" s="160">
        <v>976</v>
      </c>
      <c r="B978" s="161" t="s">
        <v>1341</v>
      </c>
      <c r="C978" s="161" t="s">
        <v>527</v>
      </c>
      <c r="D978" s="161" t="s">
        <v>285</v>
      </c>
      <c r="E978" s="161" t="s">
        <v>326</v>
      </c>
      <c r="F978" s="161" t="s">
        <v>1353</v>
      </c>
      <c r="G978" s="161" t="s">
        <v>333</v>
      </c>
      <c r="H978" s="162">
        <v>15.28</v>
      </c>
      <c r="I978" s="163"/>
      <c r="J978" s="158" t="s">
        <v>64</v>
      </c>
      <c r="K978" s="159"/>
      <c r="L978" s="153">
        <v>9</v>
      </c>
      <c r="M978" s="154">
        <f t="shared" si="134"/>
        <v>17.98</v>
      </c>
      <c r="N978" s="155" t="str">
        <f t="shared" si="135"/>
        <v/>
      </c>
      <c r="O978" s="156">
        <f t="shared" si="136"/>
        <v>137.51999999999998</v>
      </c>
      <c r="P978" s="156" t="e">
        <f t="shared" si="131"/>
        <v>#VALUE!</v>
      </c>
      <c r="Q978" s="156" t="e">
        <f t="shared" si="132"/>
        <v>#VALUE!</v>
      </c>
      <c r="R978" s="157" t="str">
        <f t="shared" si="137"/>
        <v>T</v>
      </c>
      <c r="S978" s="157">
        <f t="shared" si="133"/>
        <v>17.98</v>
      </c>
      <c r="T978" s="157">
        <f t="shared" si="130"/>
        <v>0</v>
      </c>
      <c r="U978" s="157">
        <f>IF(M978&lt;&gt;0,IF(M978=SVS,0,IF(M978=SVSg,0,IF(M978=Stundenverrechnungssatz!G5948,0,IF(M978=Stundenverrechnungssatz!I5948,0,IF(M978=Stundenverrechnungssatz!K5948,0,IF(M978=Stundenverrechnungssatz!M5948,0,1)))))))</f>
        <v>0</v>
      </c>
      <c r="V978" s="20"/>
    </row>
    <row r="979" spans="1:22" s="38" customFormat="1" ht="15" customHeight="1" x14ac:dyDescent="0.2">
      <c r="A979" s="160">
        <v>977</v>
      </c>
      <c r="B979" s="161" t="s">
        <v>1341</v>
      </c>
      <c r="C979" s="161" t="s">
        <v>527</v>
      </c>
      <c r="D979" s="161" t="s">
        <v>285</v>
      </c>
      <c r="E979" s="161" t="s">
        <v>327</v>
      </c>
      <c r="F979" s="161" t="s">
        <v>342</v>
      </c>
      <c r="G979" s="161" t="s">
        <v>380</v>
      </c>
      <c r="H979" s="162">
        <v>28.75</v>
      </c>
      <c r="I979" s="163"/>
      <c r="J979" s="158" t="s">
        <v>66</v>
      </c>
      <c r="K979" s="159"/>
      <c r="L979" s="153">
        <v>1</v>
      </c>
      <c r="M979" s="154">
        <f t="shared" si="134"/>
        <v>17.98</v>
      </c>
      <c r="N979" s="155" t="str">
        <f t="shared" si="135"/>
        <v/>
      </c>
      <c r="O979" s="156">
        <f t="shared" si="136"/>
        <v>28.75</v>
      </c>
      <c r="P979" s="156" t="e">
        <f t="shared" si="131"/>
        <v>#VALUE!</v>
      </c>
      <c r="Q979" s="156" t="e">
        <f t="shared" si="132"/>
        <v>#VALUE!</v>
      </c>
      <c r="R979" s="157" t="str">
        <f t="shared" si="137"/>
        <v>T</v>
      </c>
      <c r="S979" s="157">
        <f t="shared" si="133"/>
        <v>17.98</v>
      </c>
      <c r="T979" s="157">
        <f t="shared" si="130"/>
        <v>0</v>
      </c>
      <c r="U979" s="157">
        <f>IF(M979&lt;&gt;0,IF(M979=SVS,0,IF(M979=SVSg,0,IF(M979=Stundenverrechnungssatz!G5949,0,IF(M979=Stundenverrechnungssatz!I5949,0,IF(M979=Stundenverrechnungssatz!K5949,0,IF(M979=Stundenverrechnungssatz!M5949,0,1)))))))</f>
        <v>0</v>
      </c>
      <c r="V979" s="20"/>
    </row>
    <row r="980" spans="1:22" s="38" customFormat="1" ht="15" customHeight="1" x14ac:dyDescent="0.2">
      <c r="A980" s="160">
        <v>978</v>
      </c>
      <c r="B980" s="161" t="s">
        <v>1341</v>
      </c>
      <c r="C980" s="161" t="s">
        <v>527</v>
      </c>
      <c r="D980" s="161" t="s">
        <v>285</v>
      </c>
      <c r="E980" s="161" t="s">
        <v>329</v>
      </c>
      <c r="F980" s="161" t="s">
        <v>427</v>
      </c>
      <c r="G980" s="161" t="s">
        <v>380</v>
      </c>
      <c r="H980" s="162">
        <v>5.9</v>
      </c>
      <c r="I980" s="163"/>
      <c r="J980" s="158" t="s">
        <v>64</v>
      </c>
      <c r="K980" s="159"/>
      <c r="L980" s="153">
        <v>9</v>
      </c>
      <c r="M980" s="154">
        <f t="shared" si="134"/>
        <v>17.98</v>
      </c>
      <c r="N980" s="155" t="str">
        <f t="shared" si="135"/>
        <v/>
      </c>
      <c r="O980" s="156">
        <f t="shared" si="136"/>
        <v>53.1</v>
      </c>
      <c r="P980" s="156" t="e">
        <f t="shared" si="131"/>
        <v>#VALUE!</v>
      </c>
      <c r="Q980" s="156" t="e">
        <f t="shared" si="132"/>
        <v>#VALUE!</v>
      </c>
      <c r="R980" s="157" t="str">
        <f t="shared" si="137"/>
        <v>T</v>
      </c>
      <c r="S980" s="157">
        <f t="shared" si="133"/>
        <v>17.98</v>
      </c>
      <c r="T980" s="157">
        <f t="shared" si="130"/>
        <v>0</v>
      </c>
      <c r="U980" s="157">
        <f>IF(M980&lt;&gt;0,IF(M980=SVS,0,IF(M980=SVSg,0,IF(M980=Stundenverrechnungssatz!G5950,0,IF(M980=Stundenverrechnungssatz!I5950,0,IF(M980=Stundenverrechnungssatz!K5950,0,IF(M980=Stundenverrechnungssatz!M5950,0,1)))))))</f>
        <v>0</v>
      </c>
      <c r="V980" s="20"/>
    </row>
    <row r="981" spans="1:22" s="38" customFormat="1" ht="15" customHeight="1" x14ac:dyDescent="0.2">
      <c r="A981" s="160">
        <v>979</v>
      </c>
      <c r="B981" s="161" t="s">
        <v>1341</v>
      </c>
      <c r="C981" s="161" t="s">
        <v>527</v>
      </c>
      <c r="D981" s="161" t="s">
        <v>285</v>
      </c>
      <c r="E981" s="161" t="s">
        <v>330</v>
      </c>
      <c r="F981" s="161" t="s">
        <v>424</v>
      </c>
      <c r="G981" s="161" t="s">
        <v>224</v>
      </c>
      <c r="H981" s="162">
        <v>84.19</v>
      </c>
      <c r="I981" s="163"/>
      <c r="J981" s="158" t="s">
        <v>61</v>
      </c>
      <c r="K981" s="159"/>
      <c r="L981" s="153">
        <v>191.11</v>
      </c>
      <c r="M981" s="154">
        <f t="shared" si="134"/>
        <v>17.98</v>
      </c>
      <c r="N981" s="155" t="str">
        <f t="shared" si="135"/>
        <v/>
      </c>
      <c r="O981" s="156">
        <f t="shared" si="136"/>
        <v>16089.5509</v>
      </c>
      <c r="P981" s="156" t="e">
        <f t="shared" si="131"/>
        <v>#VALUE!</v>
      </c>
      <c r="Q981" s="156" t="e">
        <f t="shared" si="132"/>
        <v>#VALUE!</v>
      </c>
      <c r="R981" s="157" t="str">
        <f t="shared" si="137"/>
        <v>K</v>
      </c>
      <c r="S981" s="157">
        <f t="shared" si="133"/>
        <v>17.98</v>
      </c>
      <c r="T981" s="157">
        <f t="shared" si="130"/>
        <v>0</v>
      </c>
      <c r="U981" s="157">
        <f>IF(M981&lt;&gt;0,IF(M981=SVS,0,IF(M981=SVSg,0,IF(M981=Stundenverrechnungssatz!G5951,0,IF(M981=Stundenverrechnungssatz!I5951,0,IF(M981=Stundenverrechnungssatz!K5951,0,IF(M981=Stundenverrechnungssatz!M5951,0,1)))))))</f>
        <v>0</v>
      </c>
      <c r="V981" s="20"/>
    </row>
    <row r="982" spans="1:22" s="38" customFormat="1" ht="15" customHeight="1" x14ac:dyDescent="0.2">
      <c r="A982" s="160">
        <v>980</v>
      </c>
      <c r="B982" s="161" t="s">
        <v>1341</v>
      </c>
      <c r="C982" s="161" t="s">
        <v>527</v>
      </c>
      <c r="D982" s="161" t="s">
        <v>285</v>
      </c>
      <c r="E982" s="161" t="s">
        <v>331</v>
      </c>
      <c r="F982" s="161" t="s">
        <v>619</v>
      </c>
      <c r="G982" s="161" t="s">
        <v>333</v>
      </c>
      <c r="H982" s="162">
        <v>2.25</v>
      </c>
      <c r="I982" s="163"/>
      <c r="J982" s="158" t="s">
        <v>63</v>
      </c>
      <c r="K982" s="159"/>
      <c r="L982" s="153">
        <v>38.08</v>
      </c>
      <c r="M982" s="154">
        <f t="shared" si="134"/>
        <v>17.98</v>
      </c>
      <c r="N982" s="155" t="str">
        <f t="shared" si="135"/>
        <v/>
      </c>
      <c r="O982" s="156">
        <f t="shared" si="136"/>
        <v>85.679999999999993</v>
      </c>
      <c r="P982" s="156" t="e">
        <f t="shared" si="131"/>
        <v>#VALUE!</v>
      </c>
      <c r="Q982" s="156" t="e">
        <f t="shared" si="132"/>
        <v>#VALUE!</v>
      </c>
      <c r="R982" s="157" t="str">
        <f t="shared" si="137"/>
        <v>T</v>
      </c>
      <c r="S982" s="157">
        <f t="shared" si="133"/>
        <v>17.98</v>
      </c>
      <c r="T982" s="157">
        <f t="shared" si="130"/>
        <v>0</v>
      </c>
      <c r="U982" s="157">
        <f>IF(M982&lt;&gt;0,IF(M982=SVS,0,IF(M982=SVSg,0,IF(M982=Stundenverrechnungssatz!G5952,0,IF(M982=Stundenverrechnungssatz!I5952,0,IF(M982=Stundenverrechnungssatz!K5952,0,IF(M982=Stundenverrechnungssatz!M5952,0,1)))))))</f>
        <v>0</v>
      </c>
      <c r="V982" s="20"/>
    </row>
    <row r="983" spans="1:22" s="38" customFormat="1" ht="15" customHeight="1" x14ac:dyDescent="0.2">
      <c r="A983" s="160">
        <v>981</v>
      </c>
      <c r="B983" s="161" t="s">
        <v>1341</v>
      </c>
      <c r="C983" s="161" t="s">
        <v>527</v>
      </c>
      <c r="D983" s="161" t="s">
        <v>285</v>
      </c>
      <c r="E983" s="161" t="s">
        <v>332</v>
      </c>
      <c r="F983" s="161" t="s">
        <v>216</v>
      </c>
      <c r="G983" s="161" t="s">
        <v>333</v>
      </c>
      <c r="H983" s="162">
        <v>2.19</v>
      </c>
      <c r="I983" s="163"/>
      <c r="J983" s="158" t="s">
        <v>119</v>
      </c>
      <c r="K983" s="159"/>
      <c r="L983" s="153">
        <v>0</v>
      </c>
      <c r="M983" s="154">
        <f t="shared" si="134"/>
        <v>17.98</v>
      </c>
      <c r="N983" s="155">
        <f t="shared" si="135"/>
        <v>1.0000000000000001E-5</v>
      </c>
      <c r="O983" s="156">
        <f t="shared" si="136"/>
        <v>0</v>
      </c>
      <c r="P983" s="156">
        <f t="shared" si="131"/>
        <v>0</v>
      </c>
      <c r="Q983" s="156">
        <f t="shared" si="132"/>
        <v>0</v>
      </c>
      <c r="R983" s="157" t="str">
        <f t="shared" si="137"/>
        <v>n</v>
      </c>
      <c r="S983" s="157">
        <f t="shared" si="133"/>
        <v>17.98</v>
      </c>
      <c r="T983" s="157">
        <f t="shared" si="130"/>
        <v>0</v>
      </c>
      <c r="U983" s="157">
        <f>IF(M983&lt;&gt;0,IF(M983=SVS,0,IF(M983=SVSg,0,IF(M983=Stundenverrechnungssatz!G5953,0,IF(M983=Stundenverrechnungssatz!I5953,0,IF(M983=Stundenverrechnungssatz!K5953,0,IF(M983=Stundenverrechnungssatz!M5953,0,1)))))))</f>
        <v>0</v>
      </c>
      <c r="V983" s="20"/>
    </row>
    <row r="984" spans="1:22" s="38" customFormat="1" ht="15" customHeight="1" x14ac:dyDescent="0.2">
      <c r="A984" s="160">
        <v>982</v>
      </c>
      <c r="B984" s="161" t="s">
        <v>1341</v>
      </c>
      <c r="C984" s="161" t="s">
        <v>527</v>
      </c>
      <c r="D984" s="161" t="s">
        <v>285</v>
      </c>
      <c r="E984" s="161" t="s">
        <v>1354</v>
      </c>
      <c r="F984" s="161" t="s">
        <v>301</v>
      </c>
      <c r="G984" s="161" t="s">
        <v>267</v>
      </c>
      <c r="H984" s="162">
        <v>18.39</v>
      </c>
      <c r="I984" s="163"/>
      <c r="J984" s="158" t="s">
        <v>31</v>
      </c>
      <c r="K984" s="159"/>
      <c r="L984" s="153">
        <v>96.05</v>
      </c>
      <c r="M984" s="154">
        <f t="shared" si="134"/>
        <v>17.98</v>
      </c>
      <c r="N984" s="155" t="str">
        <f t="shared" si="135"/>
        <v/>
      </c>
      <c r="O984" s="156">
        <f t="shared" si="136"/>
        <v>1766.3595</v>
      </c>
      <c r="P984" s="156" t="e">
        <f t="shared" si="131"/>
        <v>#VALUE!</v>
      </c>
      <c r="Q984" s="156" t="e">
        <f t="shared" si="132"/>
        <v>#VALUE!</v>
      </c>
      <c r="R984" s="157" t="str">
        <f t="shared" si="137"/>
        <v>A</v>
      </c>
      <c r="S984" s="157">
        <f t="shared" si="133"/>
        <v>17.98</v>
      </c>
      <c r="T984" s="157">
        <f t="shared" si="130"/>
        <v>0</v>
      </c>
      <c r="U984" s="157">
        <f>IF(M984&lt;&gt;0,IF(M984=SVS,0,IF(M984=SVSg,0,IF(M984=Stundenverrechnungssatz!G5954,0,IF(M984=Stundenverrechnungssatz!I5954,0,IF(M984=Stundenverrechnungssatz!K5954,0,IF(M984=Stundenverrechnungssatz!M5954,0,1)))))))</f>
        <v>0</v>
      </c>
      <c r="V984" s="20"/>
    </row>
    <row r="985" spans="1:22" s="38" customFormat="1" ht="15" customHeight="1" x14ac:dyDescent="0.2">
      <c r="A985" s="160">
        <v>983</v>
      </c>
      <c r="B985" s="161" t="s">
        <v>1341</v>
      </c>
      <c r="C985" s="161" t="s">
        <v>527</v>
      </c>
      <c r="D985" s="161" t="s">
        <v>285</v>
      </c>
      <c r="E985" s="161" t="s">
        <v>334</v>
      </c>
      <c r="F985" s="161" t="s">
        <v>301</v>
      </c>
      <c r="G985" s="161" t="s">
        <v>267</v>
      </c>
      <c r="H985" s="162">
        <v>7.89</v>
      </c>
      <c r="I985" s="163"/>
      <c r="J985" s="158" t="s">
        <v>31</v>
      </c>
      <c r="K985" s="159"/>
      <c r="L985" s="153">
        <v>96.05</v>
      </c>
      <c r="M985" s="154">
        <f t="shared" si="134"/>
        <v>17.98</v>
      </c>
      <c r="N985" s="155" t="str">
        <f t="shared" si="135"/>
        <v/>
      </c>
      <c r="O985" s="156">
        <f t="shared" si="136"/>
        <v>757.83449999999993</v>
      </c>
      <c r="P985" s="156" t="e">
        <f t="shared" si="131"/>
        <v>#VALUE!</v>
      </c>
      <c r="Q985" s="156" t="e">
        <f t="shared" si="132"/>
        <v>#VALUE!</v>
      </c>
      <c r="R985" s="157" t="str">
        <f t="shared" si="137"/>
        <v>A</v>
      </c>
      <c r="S985" s="157">
        <f t="shared" si="133"/>
        <v>17.98</v>
      </c>
      <c r="T985" s="157">
        <f t="shared" si="130"/>
        <v>0</v>
      </c>
      <c r="U985" s="157">
        <f>IF(M985&lt;&gt;0,IF(M985=SVS,0,IF(M985=SVSg,0,IF(M985=Stundenverrechnungssatz!G5955,0,IF(M985=Stundenverrechnungssatz!I5955,0,IF(M985=Stundenverrechnungssatz!K5955,0,IF(M985=Stundenverrechnungssatz!M5955,0,1)))))))</f>
        <v>0</v>
      </c>
      <c r="V985" s="20"/>
    </row>
    <row r="986" spans="1:22" s="38" customFormat="1" ht="15" customHeight="1" x14ac:dyDescent="0.2">
      <c r="A986" s="160">
        <v>984</v>
      </c>
      <c r="B986" s="161" t="s">
        <v>1341</v>
      </c>
      <c r="C986" s="161" t="s">
        <v>527</v>
      </c>
      <c r="D986" s="161" t="s">
        <v>285</v>
      </c>
      <c r="E986" s="161" t="s">
        <v>354</v>
      </c>
      <c r="F986" s="161" t="s">
        <v>303</v>
      </c>
      <c r="G986" s="161" t="s">
        <v>217</v>
      </c>
      <c r="H986" s="162">
        <v>24.89</v>
      </c>
      <c r="I986" s="163" t="s">
        <v>214</v>
      </c>
      <c r="J986" s="158" t="s">
        <v>36</v>
      </c>
      <c r="K986" s="159"/>
      <c r="L986" s="153">
        <v>191.11</v>
      </c>
      <c r="M986" s="154">
        <f t="shared" si="134"/>
        <v>17.98</v>
      </c>
      <c r="N986" s="155" t="str">
        <f t="shared" si="135"/>
        <v/>
      </c>
      <c r="O986" s="156">
        <f t="shared" si="136"/>
        <v>4756.7279000000008</v>
      </c>
      <c r="P986" s="156" t="e">
        <f t="shared" si="131"/>
        <v>#VALUE!</v>
      </c>
      <c r="Q986" s="156" t="e">
        <f t="shared" si="132"/>
        <v>#VALUE!</v>
      </c>
      <c r="R986" s="157" t="str">
        <f t="shared" si="137"/>
        <v>F</v>
      </c>
      <c r="S986" s="157">
        <f t="shared" si="133"/>
        <v>17.98</v>
      </c>
      <c r="T986" s="157">
        <f t="shared" si="130"/>
        <v>24.89</v>
      </c>
      <c r="U986" s="157">
        <f>IF(M986&lt;&gt;0,IF(M986=SVS,0,IF(M986=SVSg,0,IF(M986=Stundenverrechnungssatz!G5956,0,IF(M986=Stundenverrechnungssatz!I5956,0,IF(M986=Stundenverrechnungssatz!K5956,0,IF(M986=Stundenverrechnungssatz!M5956,0,1)))))))</f>
        <v>0</v>
      </c>
      <c r="V986" s="20"/>
    </row>
    <row r="987" spans="1:22" s="38" customFormat="1" ht="15" customHeight="1" x14ac:dyDescent="0.2">
      <c r="A987" s="160">
        <v>985</v>
      </c>
      <c r="B987" s="161" t="s">
        <v>1341</v>
      </c>
      <c r="C987" s="161" t="s">
        <v>527</v>
      </c>
      <c r="D987" s="161" t="s">
        <v>285</v>
      </c>
      <c r="E987" s="161" t="s">
        <v>361</v>
      </c>
      <c r="F987" s="161" t="s">
        <v>242</v>
      </c>
      <c r="G987" s="161" t="s">
        <v>1355</v>
      </c>
      <c r="H987" s="162">
        <v>235.64</v>
      </c>
      <c r="I987" s="163"/>
      <c r="J987" s="158" t="s">
        <v>59</v>
      </c>
      <c r="K987" s="159"/>
      <c r="L987" s="153">
        <v>96.05</v>
      </c>
      <c r="M987" s="154">
        <f t="shared" si="134"/>
        <v>17.98</v>
      </c>
      <c r="N987" s="155" t="str">
        <f t="shared" si="135"/>
        <v/>
      </c>
      <c r="O987" s="156">
        <f t="shared" si="136"/>
        <v>22633.221999999998</v>
      </c>
      <c r="P987" s="156" t="e">
        <f t="shared" si="131"/>
        <v>#VALUE!</v>
      </c>
      <c r="Q987" s="156" t="e">
        <f t="shared" si="132"/>
        <v>#VALUE!</v>
      </c>
      <c r="R987" s="157" t="str">
        <f t="shared" si="137"/>
        <v>H</v>
      </c>
      <c r="S987" s="157">
        <f t="shared" si="133"/>
        <v>17.98</v>
      </c>
      <c r="T987" s="157">
        <f t="shared" si="130"/>
        <v>0</v>
      </c>
      <c r="U987" s="157">
        <f>IF(M987&lt;&gt;0,IF(M987=SVS,0,IF(M987=SVSg,0,IF(M987=Stundenverrechnungssatz!G5957,0,IF(M987=Stundenverrechnungssatz!I5957,0,IF(M987=Stundenverrechnungssatz!K5957,0,IF(M987=Stundenverrechnungssatz!M5957,0,1)))))))</f>
        <v>0</v>
      </c>
      <c r="V987" s="20"/>
    </row>
    <row r="988" spans="1:22" s="38" customFormat="1" ht="15" customHeight="1" x14ac:dyDescent="0.2">
      <c r="A988" s="160">
        <v>986</v>
      </c>
      <c r="B988" s="161" t="s">
        <v>1341</v>
      </c>
      <c r="C988" s="161" t="s">
        <v>527</v>
      </c>
      <c r="D988" s="161" t="s">
        <v>285</v>
      </c>
      <c r="E988" s="161" t="s">
        <v>453</v>
      </c>
      <c r="F988" s="161" t="s">
        <v>423</v>
      </c>
      <c r="G988" s="161" t="s">
        <v>1355</v>
      </c>
      <c r="H988" s="162">
        <v>33.950000000000003</v>
      </c>
      <c r="I988" s="163"/>
      <c r="J988" s="158" t="s">
        <v>59</v>
      </c>
      <c r="K988" s="159"/>
      <c r="L988" s="153">
        <v>96.05</v>
      </c>
      <c r="M988" s="154">
        <f t="shared" si="134"/>
        <v>17.98</v>
      </c>
      <c r="N988" s="155" t="str">
        <f t="shared" si="135"/>
        <v/>
      </c>
      <c r="O988" s="156">
        <f t="shared" si="136"/>
        <v>3260.8975</v>
      </c>
      <c r="P988" s="156" t="e">
        <f t="shared" si="131"/>
        <v>#VALUE!</v>
      </c>
      <c r="Q988" s="156" t="e">
        <f t="shared" si="132"/>
        <v>#VALUE!</v>
      </c>
      <c r="R988" s="157" t="str">
        <f t="shared" si="137"/>
        <v>H</v>
      </c>
      <c r="S988" s="157">
        <f t="shared" si="133"/>
        <v>17.98</v>
      </c>
      <c r="T988" s="157">
        <f t="shared" si="130"/>
        <v>0</v>
      </c>
      <c r="U988" s="157">
        <f>IF(M988&lt;&gt;0,IF(M988=SVS,0,IF(M988=SVSg,0,IF(M988=Stundenverrechnungssatz!G5958,0,IF(M988=Stundenverrechnungssatz!I5958,0,IF(M988=Stundenverrechnungssatz!K5958,0,IF(M988=Stundenverrechnungssatz!M5958,0,1)))))))</f>
        <v>0</v>
      </c>
      <c r="V988" s="20"/>
    </row>
    <row r="989" spans="1:22" s="38" customFormat="1" ht="15" customHeight="1" x14ac:dyDescent="0.2">
      <c r="A989" s="160">
        <v>987</v>
      </c>
      <c r="B989" s="161" t="s">
        <v>1341</v>
      </c>
      <c r="C989" s="161" t="s">
        <v>527</v>
      </c>
      <c r="D989" s="161" t="s">
        <v>285</v>
      </c>
      <c r="E989" s="161" t="s">
        <v>365</v>
      </c>
      <c r="F989" s="161" t="s">
        <v>212</v>
      </c>
      <c r="G989" s="161" t="s">
        <v>351</v>
      </c>
      <c r="H989" s="162">
        <v>36.89</v>
      </c>
      <c r="I989" s="163" t="s">
        <v>214</v>
      </c>
      <c r="J989" s="158" t="s">
        <v>36</v>
      </c>
      <c r="K989" s="159"/>
      <c r="L989" s="153">
        <v>191.11</v>
      </c>
      <c r="M989" s="154">
        <f t="shared" si="134"/>
        <v>17.98</v>
      </c>
      <c r="N989" s="155" t="str">
        <f t="shared" si="135"/>
        <v/>
      </c>
      <c r="O989" s="156">
        <f t="shared" si="136"/>
        <v>7050.0479000000005</v>
      </c>
      <c r="P989" s="156" t="e">
        <f t="shared" si="131"/>
        <v>#VALUE!</v>
      </c>
      <c r="Q989" s="156" t="e">
        <f t="shared" si="132"/>
        <v>#VALUE!</v>
      </c>
      <c r="R989" s="157" t="str">
        <f t="shared" si="137"/>
        <v>F</v>
      </c>
      <c r="S989" s="157">
        <f t="shared" si="133"/>
        <v>17.98</v>
      </c>
      <c r="T989" s="157">
        <f t="shared" si="130"/>
        <v>36.89</v>
      </c>
      <c r="U989" s="157">
        <f>IF(M989&lt;&gt;0,IF(M989=SVS,0,IF(M989=SVSg,0,IF(M989=Stundenverrechnungssatz!G5959,0,IF(M989=Stundenverrechnungssatz!I5959,0,IF(M989=Stundenverrechnungssatz!K5959,0,IF(M989=Stundenverrechnungssatz!M5959,0,1)))))))</f>
        <v>0</v>
      </c>
      <c r="V989" s="20"/>
    </row>
    <row r="990" spans="1:22" s="38" customFormat="1" ht="15" customHeight="1" x14ac:dyDescent="0.2">
      <c r="A990" s="160">
        <v>988</v>
      </c>
      <c r="B990" s="161" t="s">
        <v>1341</v>
      </c>
      <c r="C990" s="161" t="s">
        <v>527</v>
      </c>
      <c r="D990" s="161" t="s">
        <v>285</v>
      </c>
      <c r="E990" s="161" t="s">
        <v>1356</v>
      </c>
      <c r="F990" s="161" t="s">
        <v>212</v>
      </c>
      <c r="G990" s="161" t="s">
        <v>351</v>
      </c>
      <c r="H990" s="162">
        <v>43.43</v>
      </c>
      <c r="I990" s="163" t="s">
        <v>214</v>
      </c>
      <c r="J990" s="158" t="s">
        <v>36</v>
      </c>
      <c r="K990" s="159"/>
      <c r="L990" s="153">
        <v>191.11</v>
      </c>
      <c r="M990" s="154">
        <f t="shared" si="134"/>
        <v>17.98</v>
      </c>
      <c r="N990" s="155" t="str">
        <f t="shared" si="135"/>
        <v/>
      </c>
      <c r="O990" s="156">
        <f t="shared" si="136"/>
        <v>8299.9073000000008</v>
      </c>
      <c r="P990" s="156" t="e">
        <f t="shared" si="131"/>
        <v>#VALUE!</v>
      </c>
      <c r="Q990" s="156" t="e">
        <f t="shared" si="132"/>
        <v>#VALUE!</v>
      </c>
      <c r="R990" s="157" t="str">
        <f t="shared" si="137"/>
        <v>F</v>
      </c>
      <c r="S990" s="157">
        <f t="shared" si="133"/>
        <v>17.98</v>
      </c>
      <c r="T990" s="157">
        <f t="shared" si="130"/>
        <v>43.43</v>
      </c>
      <c r="U990" s="157">
        <f>IF(M990&lt;&gt;0,IF(M990=SVS,0,IF(M990=SVSg,0,IF(M990=Stundenverrechnungssatz!G5960,0,IF(M990=Stundenverrechnungssatz!I5960,0,IF(M990=Stundenverrechnungssatz!K5960,0,IF(M990=Stundenverrechnungssatz!M5960,0,1)))))))</f>
        <v>0</v>
      </c>
      <c r="V990" s="20"/>
    </row>
    <row r="991" spans="1:22" s="38" customFormat="1" ht="15" customHeight="1" x14ac:dyDescent="0.2">
      <c r="A991" s="160">
        <v>989</v>
      </c>
      <c r="B991" s="161" t="s">
        <v>1341</v>
      </c>
      <c r="C991" s="161" t="s">
        <v>527</v>
      </c>
      <c r="D991" s="161" t="s">
        <v>285</v>
      </c>
      <c r="E991" s="161" t="s">
        <v>1357</v>
      </c>
      <c r="F991" s="161" t="s">
        <v>231</v>
      </c>
      <c r="G991" s="161" t="s">
        <v>351</v>
      </c>
      <c r="H991" s="162">
        <v>14.07</v>
      </c>
      <c r="I991" s="163"/>
      <c r="J991" s="158" t="s">
        <v>52</v>
      </c>
      <c r="K991" s="159"/>
      <c r="L991" s="153">
        <v>191.11</v>
      </c>
      <c r="M991" s="154">
        <f t="shared" si="134"/>
        <v>17.98</v>
      </c>
      <c r="N991" s="155" t="str">
        <f t="shared" si="135"/>
        <v/>
      </c>
      <c r="O991" s="156">
        <f t="shared" si="136"/>
        <v>2688.9177000000004</v>
      </c>
      <c r="P991" s="156" t="e">
        <f t="shared" si="131"/>
        <v>#VALUE!</v>
      </c>
      <c r="Q991" s="156" t="e">
        <f t="shared" si="132"/>
        <v>#VALUE!</v>
      </c>
      <c r="R991" s="157" t="str">
        <f t="shared" si="137"/>
        <v>E</v>
      </c>
      <c r="S991" s="157">
        <f t="shared" si="133"/>
        <v>17.98</v>
      </c>
      <c r="T991" s="157">
        <f t="shared" si="130"/>
        <v>0</v>
      </c>
      <c r="U991" s="157">
        <f>IF(M991&lt;&gt;0,IF(M991=SVS,0,IF(M991=SVSg,0,IF(M991=Stundenverrechnungssatz!G5961,0,IF(M991=Stundenverrechnungssatz!I5961,0,IF(M991=Stundenverrechnungssatz!K5961,0,IF(M991=Stundenverrechnungssatz!M5961,0,1)))))))</f>
        <v>0</v>
      </c>
      <c r="V991" s="20"/>
    </row>
    <row r="992" spans="1:22" s="38" customFormat="1" ht="15" customHeight="1" x14ac:dyDescent="0.2">
      <c r="A992" s="160">
        <v>990</v>
      </c>
      <c r="B992" s="161" t="s">
        <v>1341</v>
      </c>
      <c r="C992" s="161" t="s">
        <v>527</v>
      </c>
      <c r="D992" s="161" t="s">
        <v>285</v>
      </c>
      <c r="E992" s="161" t="s">
        <v>1358</v>
      </c>
      <c r="F992" s="161" t="s">
        <v>212</v>
      </c>
      <c r="G992" s="161" t="s">
        <v>333</v>
      </c>
      <c r="H992" s="162">
        <v>6.37</v>
      </c>
      <c r="I992" s="163" t="s">
        <v>214</v>
      </c>
      <c r="J992" s="158" t="s">
        <v>36</v>
      </c>
      <c r="K992" s="159"/>
      <c r="L992" s="153">
        <v>191.11</v>
      </c>
      <c r="M992" s="154">
        <f t="shared" si="134"/>
        <v>17.98</v>
      </c>
      <c r="N992" s="155" t="str">
        <f t="shared" si="135"/>
        <v/>
      </c>
      <c r="O992" s="156">
        <f t="shared" si="136"/>
        <v>1217.3707000000002</v>
      </c>
      <c r="P992" s="156" t="e">
        <f t="shared" si="131"/>
        <v>#VALUE!</v>
      </c>
      <c r="Q992" s="156" t="e">
        <f t="shared" si="132"/>
        <v>#VALUE!</v>
      </c>
      <c r="R992" s="157" t="str">
        <f t="shared" si="137"/>
        <v>F</v>
      </c>
      <c r="S992" s="157">
        <f t="shared" si="133"/>
        <v>17.98</v>
      </c>
      <c r="T992" s="157">
        <f t="shared" si="130"/>
        <v>6.37</v>
      </c>
      <c r="U992" s="157">
        <f>IF(M992&lt;&gt;0,IF(M992=SVS,0,IF(M992=SVSg,0,IF(M992=Stundenverrechnungssatz!G5962,0,IF(M992=Stundenverrechnungssatz!I5962,0,IF(M992=Stundenverrechnungssatz!K5962,0,IF(M992=Stundenverrechnungssatz!M5962,0,1)))))))</f>
        <v>0</v>
      </c>
      <c r="V992" s="20"/>
    </row>
    <row r="993" spans="1:22" s="38" customFormat="1" ht="15" customHeight="1" x14ac:dyDescent="0.2">
      <c r="A993" s="160">
        <v>991</v>
      </c>
      <c r="B993" s="161" t="s">
        <v>1341</v>
      </c>
      <c r="C993" s="161" t="s">
        <v>527</v>
      </c>
      <c r="D993" s="161" t="s">
        <v>285</v>
      </c>
      <c r="E993" s="161" t="s">
        <v>1359</v>
      </c>
      <c r="F993" s="161" t="s">
        <v>212</v>
      </c>
      <c r="G993" s="161" t="s">
        <v>351</v>
      </c>
      <c r="H993" s="162">
        <v>17.66</v>
      </c>
      <c r="I993" s="163" t="s">
        <v>214</v>
      </c>
      <c r="J993" s="158" t="s">
        <v>36</v>
      </c>
      <c r="K993" s="159"/>
      <c r="L993" s="153">
        <v>191.11</v>
      </c>
      <c r="M993" s="154">
        <f t="shared" si="134"/>
        <v>17.98</v>
      </c>
      <c r="N993" s="155" t="str">
        <f t="shared" si="135"/>
        <v/>
      </c>
      <c r="O993" s="156">
        <f t="shared" si="136"/>
        <v>3375.0026000000003</v>
      </c>
      <c r="P993" s="156" t="e">
        <f t="shared" si="131"/>
        <v>#VALUE!</v>
      </c>
      <c r="Q993" s="156" t="e">
        <f t="shared" si="132"/>
        <v>#VALUE!</v>
      </c>
      <c r="R993" s="157" t="str">
        <f t="shared" si="137"/>
        <v>F</v>
      </c>
      <c r="S993" s="157">
        <f t="shared" si="133"/>
        <v>17.98</v>
      </c>
      <c r="T993" s="157">
        <f t="shared" si="130"/>
        <v>17.66</v>
      </c>
      <c r="U993" s="157">
        <f>IF(M993&lt;&gt;0,IF(M993=SVS,0,IF(M993=SVSg,0,IF(M993=Stundenverrechnungssatz!G5963,0,IF(M993=Stundenverrechnungssatz!I5963,0,IF(M993=Stundenverrechnungssatz!K5963,0,IF(M993=Stundenverrechnungssatz!M5963,0,1)))))))</f>
        <v>0</v>
      </c>
      <c r="V993" s="20"/>
    </row>
    <row r="994" spans="1:22" s="38" customFormat="1" ht="15" customHeight="1" x14ac:dyDescent="0.2">
      <c r="A994" s="160">
        <v>992</v>
      </c>
      <c r="B994" s="161" t="s">
        <v>1341</v>
      </c>
      <c r="C994" s="161" t="s">
        <v>527</v>
      </c>
      <c r="D994" s="161" t="s">
        <v>285</v>
      </c>
      <c r="E994" s="161" t="s">
        <v>563</v>
      </c>
      <c r="F994" s="161" t="s">
        <v>212</v>
      </c>
      <c r="G994" s="161" t="s">
        <v>351</v>
      </c>
      <c r="H994" s="162">
        <v>62.91</v>
      </c>
      <c r="I994" s="163" t="s">
        <v>214</v>
      </c>
      <c r="J994" s="158" t="s">
        <v>36</v>
      </c>
      <c r="K994" s="159"/>
      <c r="L994" s="153">
        <v>191.11</v>
      </c>
      <c r="M994" s="154">
        <f t="shared" si="134"/>
        <v>17.98</v>
      </c>
      <c r="N994" s="155" t="str">
        <f t="shared" si="135"/>
        <v/>
      </c>
      <c r="O994" s="156">
        <f t="shared" si="136"/>
        <v>12022.730100000001</v>
      </c>
      <c r="P994" s="156" t="e">
        <f t="shared" si="131"/>
        <v>#VALUE!</v>
      </c>
      <c r="Q994" s="156" t="e">
        <f t="shared" si="132"/>
        <v>#VALUE!</v>
      </c>
      <c r="R994" s="157" t="str">
        <f t="shared" si="137"/>
        <v>F</v>
      </c>
      <c r="S994" s="157">
        <f t="shared" si="133"/>
        <v>17.98</v>
      </c>
      <c r="T994" s="157">
        <f t="shared" si="130"/>
        <v>62.91</v>
      </c>
      <c r="U994" s="157">
        <f>IF(M994&lt;&gt;0,IF(M994=SVS,0,IF(M994=SVSg,0,IF(M994=Stundenverrechnungssatz!G5964,0,IF(M994=Stundenverrechnungssatz!I5964,0,IF(M994=Stundenverrechnungssatz!K5964,0,IF(M994=Stundenverrechnungssatz!M5964,0,1)))))))</f>
        <v>0</v>
      </c>
      <c r="V994" s="20"/>
    </row>
    <row r="995" spans="1:22" s="38" customFormat="1" ht="15" customHeight="1" x14ac:dyDescent="0.2">
      <c r="A995" s="160">
        <v>993</v>
      </c>
      <c r="B995" s="161" t="s">
        <v>1341</v>
      </c>
      <c r="C995" s="161" t="s">
        <v>527</v>
      </c>
      <c r="D995" s="161" t="s">
        <v>285</v>
      </c>
      <c r="E995" s="161" t="s">
        <v>597</v>
      </c>
      <c r="F995" s="161" t="s">
        <v>212</v>
      </c>
      <c r="G995" s="161" t="s">
        <v>219</v>
      </c>
      <c r="H995" s="162">
        <v>174.9</v>
      </c>
      <c r="I995" s="163" t="s">
        <v>214</v>
      </c>
      <c r="J995" s="158" t="s">
        <v>36</v>
      </c>
      <c r="K995" s="159"/>
      <c r="L995" s="153">
        <v>191.11</v>
      </c>
      <c r="M995" s="154">
        <f t="shared" si="134"/>
        <v>17.98</v>
      </c>
      <c r="N995" s="155" t="str">
        <f t="shared" si="135"/>
        <v/>
      </c>
      <c r="O995" s="156">
        <f t="shared" si="136"/>
        <v>33425.139000000003</v>
      </c>
      <c r="P995" s="156" t="e">
        <f t="shared" si="131"/>
        <v>#VALUE!</v>
      </c>
      <c r="Q995" s="156" t="e">
        <f t="shared" si="132"/>
        <v>#VALUE!</v>
      </c>
      <c r="R995" s="157" t="str">
        <f t="shared" si="137"/>
        <v>F</v>
      </c>
      <c r="S995" s="157">
        <f t="shared" si="133"/>
        <v>17.98</v>
      </c>
      <c r="T995" s="157">
        <f t="shared" si="130"/>
        <v>174.9</v>
      </c>
      <c r="U995" s="157">
        <f>IF(M995&lt;&gt;0,IF(M995=SVS,0,IF(M995=SVSg,0,IF(M995=Stundenverrechnungssatz!G5965,0,IF(M995=Stundenverrechnungssatz!I5965,0,IF(M995=Stundenverrechnungssatz!K5965,0,IF(M995=Stundenverrechnungssatz!M5965,0,1)))))))</f>
        <v>0</v>
      </c>
      <c r="V995" s="20"/>
    </row>
    <row r="996" spans="1:22" s="38" customFormat="1" ht="15" customHeight="1" x14ac:dyDescent="0.2">
      <c r="A996" s="160">
        <v>994</v>
      </c>
      <c r="B996" s="161" t="s">
        <v>1341</v>
      </c>
      <c r="C996" s="161" t="s">
        <v>527</v>
      </c>
      <c r="D996" s="161" t="s">
        <v>285</v>
      </c>
      <c r="E996" s="161" t="s">
        <v>1336</v>
      </c>
      <c r="F996" s="161" t="s">
        <v>212</v>
      </c>
      <c r="G996" s="161" t="s">
        <v>219</v>
      </c>
      <c r="H996" s="162">
        <v>28.52</v>
      </c>
      <c r="I996" s="163" t="s">
        <v>214</v>
      </c>
      <c r="J996" s="158" t="s">
        <v>36</v>
      </c>
      <c r="K996" s="159"/>
      <c r="L996" s="153">
        <v>191.11</v>
      </c>
      <c r="M996" s="154">
        <f t="shared" si="134"/>
        <v>17.98</v>
      </c>
      <c r="N996" s="155" t="str">
        <f t="shared" si="135"/>
        <v/>
      </c>
      <c r="O996" s="156">
        <f t="shared" si="136"/>
        <v>5450.4572000000007</v>
      </c>
      <c r="P996" s="156" t="e">
        <f t="shared" si="131"/>
        <v>#VALUE!</v>
      </c>
      <c r="Q996" s="156" t="e">
        <f t="shared" si="132"/>
        <v>#VALUE!</v>
      </c>
      <c r="R996" s="157" t="str">
        <f t="shared" si="137"/>
        <v>F</v>
      </c>
      <c r="S996" s="157">
        <f t="shared" si="133"/>
        <v>17.98</v>
      </c>
      <c r="T996" s="157">
        <f t="shared" si="130"/>
        <v>28.52</v>
      </c>
      <c r="U996" s="157">
        <f>IF(M996&lt;&gt;0,IF(M996=SVS,0,IF(M996=SVSg,0,IF(M996=Stundenverrechnungssatz!G5966,0,IF(M996=Stundenverrechnungssatz!I5966,0,IF(M996=Stundenverrechnungssatz!K5966,0,IF(M996=Stundenverrechnungssatz!M5966,0,1)))))))</f>
        <v>0</v>
      </c>
      <c r="V996" s="20"/>
    </row>
    <row r="997" spans="1:22" s="38" customFormat="1" ht="15" customHeight="1" x14ac:dyDescent="0.2">
      <c r="A997" s="160">
        <v>995</v>
      </c>
      <c r="B997" s="161" t="s">
        <v>1341</v>
      </c>
      <c r="C997" s="161" t="s">
        <v>527</v>
      </c>
      <c r="D997" s="161" t="s">
        <v>285</v>
      </c>
      <c r="E997" s="161" t="s">
        <v>1337</v>
      </c>
      <c r="F997" s="161" t="s">
        <v>212</v>
      </c>
      <c r="G997" s="161" t="s">
        <v>219</v>
      </c>
      <c r="H997" s="162">
        <v>35.130000000000003</v>
      </c>
      <c r="I997" s="163" t="s">
        <v>214</v>
      </c>
      <c r="J997" s="158" t="s">
        <v>36</v>
      </c>
      <c r="K997" s="159"/>
      <c r="L997" s="153">
        <v>191.11</v>
      </c>
      <c r="M997" s="154">
        <f t="shared" si="134"/>
        <v>17.98</v>
      </c>
      <c r="N997" s="155" t="str">
        <f t="shared" si="135"/>
        <v/>
      </c>
      <c r="O997" s="156">
        <f t="shared" si="136"/>
        <v>6713.694300000001</v>
      </c>
      <c r="P997" s="156" t="e">
        <f t="shared" si="131"/>
        <v>#VALUE!</v>
      </c>
      <c r="Q997" s="156" t="e">
        <f t="shared" si="132"/>
        <v>#VALUE!</v>
      </c>
      <c r="R997" s="157" t="str">
        <f t="shared" si="137"/>
        <v>F</v>
      </c>
      <c r="S997" s="157">
        <f t="shared" si="133"/>
        <v>17.98</v>
      </c>
      <c r="T997" s="157">
        <f t="shared" si="130"/>
        <v>35.130000000000003</v>
      </c>
      <c r="U997" s="157">
        <f>IF(M997&lt;&gt;0,IF(M997=SVS,0,IF(M997=SVSg,0,IF(M997=Stundenverrechnungssatz!G5967,0,IF(M997=Stundenverrechnungssatz!I5967,0,IF(M997=Stundenverrechnungssatz!K5967,0,IF(M997=Stundenverrechnungssatz!M5967,0,1)))))))</f>
        <v>0</v>
      </c>
      <c r="V997" s="20"/>
    </row>
    <row r="998" spans="1:22" s="38" customFormat="1" ht="15" customHeight="1" x14ac:dyDescent="0.2">
      <c r="A998" s="160">
        <v>996</v>
      </c>
      <c r="B998" s="161" t="s">
        <v>1341</v>
      </c>
      <c r="C998" s="161" t="s">
        <v>527</v>
      </c>
      <c r="D998" s="161" t="s">
        <v>285</v>
      </c>
      <c r="E998" s="161" t="s">
        <v>578</v>
      </c>
      <c r="F998" s="161" t="s">
        <v>212</v>
      </c>
      <c r="G998" s="161" t="s">
        <v>351</v>
      </c>
      <c r="H998" s="162">
        <v>15.2</v>
      </c>
      <c r="I998" s="163" t="s">
        <v>214</v>
      </c>
      <c r="J998" s="158" t="s">
        <v>36</v>
      </c>
      <c r="K998" s="159"/>
      <c r="L998" s="153">
        <v>191.11</v>
      </c>
      <c r="M998" s="154">
        <f t="shared" si="134"/>
        <v>17.98</v>
      </c>
      <c r="N998" s="155" t="str">
        <f t="shared" si="135"/>
        <v/>
      </c>
      <c r="O998" s="156">
        <f t="shared" si="136"/>
        <v>2904.8720000000003</v>
      </c>
      <c r="P998" s="156" t="e">
        <f t="shared" si="131"/>
        <v>#VALUE!</v>
      </c>
      <c r="Q998" s="156" t="e">
        <f t="shared" si="132"/>
        <v>#VALUE!</v>
      </c>
      <c r="R998" s="157" t="str">
        <f t="shared" si="137"/>
        <v>F</v>
      </c>
      <c r="S998" s="157">
        <f t="shared" si="133"/>
        <v>17.98</v>
      </c>
      <c r="T998" s="157">
        <f t="shared" si="130"/>
        <v>15.2</v>
      </c>
      <c r="U998" s="157">
        <f>IF(M998&lt;&gt;0,IF(M998=SVS,0,IF(M998=SVSg,0,IF(M998=Stundenverrechnungssatz!G5968,0,IF(M998=Stundenverrechnungssatz!I5968,0,IF(M998=Stundenverrechnungssatz!K5968,0,IF(M998=Stundenverrechnungssatz!M5968,0,1)))))))</f>
        <v>0</v>
      </c>
      <c r="V998" s="20"/>
    </row>
    <row r="999" spans="1:22" s="38" customFormat="1" ht="15" customHeight="1" x14ac:dyDescent="0.2">
      <c r="A999" s="160">
        <v>997</v>
      </c>
      <c r="B999" s="161" t="s">
        <v>1341</v>
      </c>
      <c r="C999" s="161" t="s">
        <v>527</v>
      </c>
      <c r="D999" s="161" t="s">
        <v>285</v>
      </c>
      <c r="E999" s="161" t="s">
        <v>1338</v>
      </c>
      <c r="F999" s="161" t="s">
        <v>212</v>
      </c>
      <c r="G999" s="161" t="s">
        <v>1355</v>
      </c>
      <c r="H999" s="162">
        <v>27.78</v>
      </c>
      <c r="I999" s="163" t="s">
        <v>214</v>
      </c>
      <c r="J999" s="158" t="s">
        <v>36</v>
      </c>
      <c r="K999" s="159"/>
      <c r="L999" s="153">
        <v>191.11</v>
      </c>
      <c r="M999" s="154">
        <f t="shared" si="134"/>
        <v>17.98</v>
      </c>
      <c r="N999" s="155" t="str">
        <f t="shared" si="135"/>
        <v/>
      </c>
      <c r="O999" s="156">
        <f t="shared" si="136"/>
        <v>5309.0358000000006</v>
      </c>
      <c r="P999" s="156" t="e">
        <f t="shared" si="131"/>
        <v>#VALUE!</v>
      </c>
      <c r="Q999" s="156" t="e">
        <f t="shared" si="132"/>
        <v>#VALUE!</v>
      </c>
      <c r="R999" s="157" t="str">
        <f t="shared" si="137"/>
        <v>F</v>
      </c>
      <c r="S999" s="157">
        <f t="shared" si="133"/>
        <v>17.98</v>
      </c>
      <c r="T999" s="157">
        <f t="shared" si="130"/>
        <v>27.78</v>
      </c>
      <c r="U999" s="157">
        <f>IF(M999&lt;&gt;0,IF(M999=SVS,0,IF(M999=SVSg,0,IF(M999=Stundenverrechnungssatz!G5969,0,IF(M999=Stundenverrechnungssatz!I5969,0,IF(M999=Stundenverrechnungssatz!K5969,0,IF(M999=Stundenverrechnungssatz!M5969,0,1)))))))</f>
        <v>0</v>
      </c>
      <c r="V999" s="20"/>
    </row>
    <row r="1000" spans="1:22" s="38" customFormat="1" ht="15" customHeight="1" x14ac:dyDescent="0.2">
      <c r="A1000" s="160">
        <v>998</v>
      </c>
      <c r="B1000" s="161" t="s">
        <v>1341</v>
      </c>
      <c r="C1000" s="161" t="s">
        <v>527</v>
      </c>
      <c r="D1000" s="161" t="s">
        <v>285</v>
      </c>
      <c r="E1000" s="161" t="s">
        <v>1339</v>
      </c>
      <c r="F1000" s="161" t="s">
        <v>212</v>
      </c>
      <c r="G1000" s="161" t="s">
        <v>1355</v>
      </c>
      <c r="H1000" s="162">
        <v>76.400000000000006</v>
      </c>
      <c r="I1000" s="163" t="s">
        <v>214</v>
      </c>
      <c r="J1000" s="158" t="s">
        <v>36</v>
      </c>
      <c r="K1000" s="159"/>
      <c r="L1000" s="153">
        <v>191.11</v>
      </c>
      <c r="M1000" s="154">
        <f t="shared" si="134"/>
        <v>17.98</v>
      </c>
      <c r="N1000" s="155" t="str">
        <f t="shared" si="135"/>
        <v/>
      </c>
      <c r="O1000" s="156">
        <f t="shared" si="136"/>
        <v>14600.804000000002</v>
      </c>
      <c r="P1000" s="156" t="e">
        <f t="shared" si="131"/>
        <v>#VALUE!</v>
      </c>
      <c r="Q1000" s="156" t="e">
        <f t="shared" si="132"/>
        <v>#VALUE!</v>
      </c>
      <c r="R1000" s="157" t="str">
        <f t="shared" si="137"/>
        <v>F</v>
      </c>
      <c r="S1000" s="157">
        <f t="shared" si="133"/>
        <v>17.98</v>
      </c>
      <c r="T1000" s="157">
        <f t="shared" si="130"/>
        <v>76.400000000000006</v>
      </c>
      <c r="U1000" s="157">
        <f>IF(M1000&lt;&gt;0,IF(M1000=SVS,0,IF(M1000=SVSg,0,IF(M1000=Stundenverrechnungssatz!G5970,0,IF(M1000=Stundenverrechnungssatz!I5970,0,IF(M1000=Stundenverrechnungssatz!K5970,0,IF(M1000=Stundenverrechnungssatz!M5970,0,1)))))))</f>
        <v>0</v>
      </c>
      <c r="V1000" s="20"/>
    </row>
    <row r="1001" spans="1:22" s="38" customFormat="1" ht="15" customHeight="1" x14ac:dyDescent="0.2">
      <c r="A1001" s="160">
        <v>999</v>
      </c>
      <c r="B1001" s="161" t="s">
        <v>1341</v>
      </c>
      <c r="C1001" s="161" t="s">
        <v>527</v>
      </c>
      <c r="D1001" s="161" t="s">
        <v>285</v>
      </c>
      <c r="E1001" s="161" t="s">
        <v>1340</v>
      </c>
      <c r="F1001" s="161" t="s">
        <v>212</v>
      </c>
      <c r="G1001" s="161" t="s">
        <v>568</v>
      </c>
      <c r="H1001" s="162">
        <v>16.05</v>
      </c>
      <c r="I1001" s="163" t="s">
        <v>214</v>
      </c>
      <c r="J1001" s="158" t="s">
        <v>36</v>
      </c>
      <c r="K1001" s="159"/>
      <c r="L1001" s="153">
        <v>191.11</v>
      </c>
      <c r="M1001" s="154">
        <f t="shared" si="134"/>
        <v>17.98</v>
      </c>
      <c r="N1001" s="155" t="str">
        <f t="shared" si="135"/>
        <v/>
      </c>
      <c r="O1001" s="156">
        <f t="shared" si="136"/>
        <v>3067.3155000000002</v>
      </c>
      <c r="P1001" s="156" t="e">
        <f t="shared" si="131"/>
        <v>#VALUE!</v>
      </c>
      <c r="Q1001" s="156" t="e">
        <f t="shared" si="132"/>
        <v>#VALUE!</v>
      </c>
      <c r="R1001" s="157" t="str">
        <f t="shared" si="137"/>
        <v>F</v>
      </c>
      <c r="S1001" s="157">
        <f t="shared" si="133"/>
        <v>17.98</v>
      </c>
      <c r="T1001" s="157">
        <f t="shared" si="130"/>
        <v>16.05</v>
      </c>
      <c r="U1001" s="157">
        <f>IF(M1001&lt;&gt;0,IF(M1001=SVS,0,IF(M1001=SVSg,0,IF(M1001=Stundenverrechnungssatz!G5971,0,IF(M1001=Stundenverrechnungssatz!I5971,0,IF(M1001=Stundenverrechnungssatz!K5971,0,IF(M1001=Stundenverrechnungssatz!M5971,0,1)))))))</f>
        <v>0</v>
      </c>
      <c r="V1001" s="20"/>
    </row>
    <row r="1002" spans="1:22" s="38" customFormat="1" ht="15" customHeight="1" x14ac:dyDescent="0.2">
      <c r="A1002" s="160">
        <v>1000</v>
      </c>
      <c r="B1002" s="161" t="s">
        <v>1341</v>
      </c>
      <c r="C1002" s="161" t="s">
        <v>527</v>
      </c>
      <c r="D1002" s="161" t="s">
        <v>285</v>
      </c>
      <c r="E1002" s="161" t="s">
        <v>1360</v>
      </c>
      <c r="F1002" s="161" t="s">
        <v>212</v>
      </c>
      <c r="G1002" s="161" t="s">
        <v>356</v>
      </c>
      <c r="H1002" s="162">
        <v>12.93</v>
      </c>
      <c r="I1002" s="163" t="s">
        <v>214</v>
      </c>
      <c r="J1002" s="158" t="s">
        <v>36</v>
      </c>
      <c r="K1002" s="159"/>
      <c r="L1002" s="153">
        <v>191.11</v>
      </c>
      <c r="M1002" s="154">
        <f t="shared" si="134"/>
        <v>17.98</v>
      </c>
      <c r="N1002" s="155" t="str">
        <f t="shared" si="135"/>
        <v/>
      </c>
      <c r="O1002" s="156">
        <f t="shared" si="136"/>
        <v>2471.0523000000003</v>
      </c>
      <c r="P1002" s="156" t="e">
        <f t="shared" si="131"/>
        <v>#VALUE!</v>
      </c>
      <c r="Q1002" s="156" t="e">
        <f t="shared" si="132"/>
        <v>#VALUE!</v>
      </c>
      <c r="R1002" s="157" t="str">
        <f t="shared" si="137"/>
        <v>F</v>
      </c>
      <c r="S1002" s="157">
        <f t="shared" si="133"/>
        <v>17.98</v>
      </c>
      <c r="T1002" s="157">
        <f t="shared" si="130"/>
        <v>12.93</v>
      </c>
      <c r="U1002" s="157">
        <f>IF(M1002&lt;&gt;0,IF(M1002=SVS,0,IF(M1002=SVSg,0,IF(M1002=Stundenverrechnungssatz!G5972,0,IF(M1002=Stundenverrechnungssatz!I5972,0,IF(M1002=Stundenverrechnungssatz!K5972,0,IF(M1002=Stundenverrechnungssatz!M5972,0,1)))))))</f>
        <v>0</v>
      </c>
      <c r="V1002" s="20"/>
    </row>
    <row r="1003" spans="1:22" s="38" customFormat="1" ht="15" customHeight="1" x14ac:dyDescent="0.2">
      <c r="A1003" s="160">
        <v>1001</v>
      </c>
      <c r="B1003" s="161" t="s">
        <v>1341</v>
      </c>
      <c r="C1003" s="161" t="s">
        <v>527</v>
      </c>
      <c r="D1003" s="161" t="s">
        <v>285</v>
      </c>
      <c r="E1003" s="161" t="s">
        <v>336</v>
      </c>
      <c r="F1003" s="161" t="s">
        <v>231</v>
      </c>
      <c r="G1003" s="161" t="s">
        <v>219</v>
      </c>
      <c r="H1003" s="162">
        <v>40.299999999999997</v>
      </c>
      <c r="I1003" s="163"/>
      <c r="J1003" s="158" t="s">
        <v>52</v>
      </c>
      <c r="K1003" s="159"/>
      <c r="L1003" s="153">
        <v>191.11</v>
      </c>
      <c r="M1003" s="154">
        <f t="shared" si="134"/>
        <v>17.98</v>
      </c>
      <c r="N1003" s="155" t="str">
        <f t="shared" si="135"/>
        <v/>
      </c>
      <c r="O1003" s="156">
        <f t="shared" si="136"/>
        <v>7701.7330000000002</v>
      </c>
      <c r="P1003" s="156" t="e">
        <f t="shared" si="131"/>
        <v>#VALUE!</v>
      </c>
      <c r="Q1003" s="156" t="e">
        <f t="shared" si="132"/>
        <v>#VALUE!</v>
      </c>
      <c r="R1003" s="157" t="str">
        <f t="shared" si="137"/>
        <v>E</v>
      </c>
      <c r="S1003" s="157">
        <f t="shared" si="133"/>
        <v>17.98</v>
      </c>
      <c r="T1003" s="157">
        <f t="shared" si="130"/>
        <v>0</v>
      </c>
      <c r="U1003" s="157">
        <f>IF(M1003&lt;&gt;0,IF(M1003=SVS,0,IF(M1003=SVSg,0,IF(M1003=Stundenverrechnungssatz!G5973,0,IF(M1003=Stundenverrechnungssatz!I5973,0,IF(M1003=Stundenverrechnungssatz!K5973,0,IF(M1003=Stundenverrechnungssatz!M5973,0,1)))))))</f>
        <v>0</v>
      </c>
      <c r="V1003" s="20"/>
    </row>
    <row r="1004" spans="1:22" s="38" customFormat="1" ht="15" customHeight="1" x14ac:dyDescent="0.2">
      <c r="A1004" s="160">
        <v>1002</v>
      </c>
      <c r="B1004" s="161" t="s">
        <v>1341</v>
      </c>
      <c r="C1004" s="161" t="s">
        <v>527</v>
      </c>
      <c r="D1004" s="161" t="s">
        <v>285</v>
      </c>
      <c r="E1004" s="161" t="s">
        <v>337</v>
      </c>
      <c r="F1004" s="161" t="s">
        <v>231</v>
      </c>
      <c r="G1004" s="161" t="s">
        <v>219</v>
      </c>
      <c r="H1004" s="162">
        <v>26.31</v>
      </c>
      <c r="I1004" s="163"/>
      <c r="J1004" s="158" t="s">
        <v>52</v>
      </c>
      <c r="K1004" s="159"/>
      <c r="L1004" s="153">
        <v>191.11</v>
      </c>
      <c r="M1004" s="154">
        <f t="shared" si="134"/>
        <v>17.98</v>
      </c>
      <c r="N1004" s="155" t="str">
        <f t="shared" si="135"/>
        <v/>
      </c>
      <c r="O1004" s="156">
        <f t="shared" si="136"/>
        <v>5028.1041000000005</v>
      </c>
      <c r="P1004" s="156" t="e">
        <f t="shared" si="131"/>
        <v>#VALUE!</v>
      </c>
      <c r="Q1004" s="156" t="e">
        <f t="shared" si="132"/>
        <v>#VALUE!</v>
      </c>
      <c r="R1004" s="157" t="str">
        <f t="shared" si="137"/>
        <v>E</v>
      </c>
      <c r="S1004" s="157">
        <f t="shared" si="133"/>
        <v>17.98</v>
      </c>
      <c r="T1004" s="157">
        <f t="shared" si="130"/>
        <v>0</v>
      </c>
      <c r="U1004" s="157">
        <f>IF(M1004&lt;&gt;0,IF(M1004=SVS,0,IF(M1004=SVSg,0,IF(M1004=Stundenverrechnungssatz!G5974,0,IF(M1004=Stundenverrechnungssatz!I5974,0,IF(M1004=Stundenverrechnungssatz!K5974,0,IF(M1004=Stundenverrechnungssatz!M5974,0,1)))))))</f>
        <v>0</v>
      </c>
      <c r="V1004" s="20"/>
    </row>
    <row r="1005" spans="1:22" s="38" customFormat="1" ht="15" customHeight="1" x14ac:dyDescent="0.2">
      <c r="A1005" s="160">
        <v>1003</v>
      </c>
      <c r="B1005" s="161" t="s">
        <v>1341</v>
      </c>
      <c r="C1005" s="161" t="s">
        <v>527</v>
      </c>
      <c r="D1005" s="161" t="s">
        <v>285</v>
      </c>
      <c r="E1005" s="161" t="s">
        <v>338</v>
      </c>
      <c r="F1005" s="161" t="s">
        <v>234</v>
      </c>
      <c r="G1005" s="161" t="s">
        <v>267</v>
      </c>
      <c r="H1005" s="162">
        <v>2.2200000000000002</v>
      </c>
      <c r="I1005" s="163"/>
      <c r="J1005" s="158" t="s">
        <v>52</v>
      </c>
      <c r="K1005" s="159"/>
      <c r="L1005" s="153">
        <v>191.11</v>
      </c>
      <c r="M1005" s="154">
        <f t="shared" si="134"/>
        <v>17.98</v>
      </c>
      <c r="N1005" s="155" t="str">
        <f t="shared" si="135"/>
        <v/>
      </c>
      <c r="O1005" s="156">
        <f t="shared" si="136"/>
        <v>424.26420000000007</v>
      </c>
      <c r="P1005" s="156" t="e">
        <f t="shared" si="131"/>
        <v>#VALUE!</v>
      </c>
      <c r="Q1005" s="156" t="e">
        <f t="shared" si="132"/>
        <v>#VALUE!</v>
      </c>
      <c r="R1005" s="157" t="str">
        <f t="shared" si="137"/>
        <v>E</v>
      </c>
      <c r="S1005" s="157">
        <f t="shared" si="133"/>
        <v>17.98</v>
      </c>
      <c r="T1005" s="157">
        <f t="shared" si="130"/>
        <v>0</v>
      </c>
      <c r="U1005" s="157">
        <f>IF(M1005&lt;&gt;0,IF(M1005=SVS,0,IF(M1005=SVSg,0,IF(M1005=Stundenverrechnungssatz!G5975,0,IF(M1005=Stundenverrechnungssatz!I5975,0,IF(M1005=Stundenverrechnungssatz!K5975,0,IF(M1005=Stundenverrechnungssatz!M5975,0,1)))))))</f>
        <v>0</v>
      </c>
      <c r="V1005" s="20"/>
    </row>
    <row r="1006" spans="1:22" s="38" customFormat="1" ht="15" customHeight="1" x14ac:dyDescent="0.2">
      <c r="A1006" s="160">
        <v>1004</v>
      </c>
      <c r="B1006" s="161" t="s">
        <v>1341</v>
      </c>
      <c r="C1006" s="161" t="s">
        <v>527</v>
      </c>
      <c r="D1006" s="161" t="s">
        <v>210</v>
      </c>
      <c r="E1006" s="161" t="s">
        <v>241</v>
      </c>
      <c r="F1006" s="161" t="s">
        <v>264</v>
      </c>
      <c r="G1006" s="161" t="s">
        <v>221</v>
      </c>
      <c r="H1006" s="162">
        <v>22.52</v>
      </c>
      <c r="I1006" s="163"/>
      <c r="J1006" s="158" t="s">
        <v>64</v>
      </c>
      <c r="K1006" s="159"/>
      <c r="L1006" s="153">
        <v>9</v>
      </c>
      <c r="M1006" s="154">
        <f t="shared" si="134"/>
        <v>17.98</v>
      </c>
      <c r="N1006" s="155" t="str">
        <f t="shared" si="135"/>
        <v/>
      </c>
      <c r="O1006" s="156">
        <f t="shared" si="136"/>
        <v>202.68</v>
      </c>
      <c r="P1006" s="156" t="e">
        <f t="shared" si="131"/>
        <v>#VALUE!</v>
      </c>
      <c r="Q1006" s="156" t="e">
        <f t="shared" si="132"/>
        <v>#VALUE!</v>
      </c>
      <c r="R1006" s="157" t="str">
        <f t="shared" si="137"/>
        <v>T</v>
      </c>
      <c r="S1006" s="157">
        <f t="shared" si="133"/>
        <v>17.98</v>
      </c>
      <c r="T1006" s="157">
        <f t="shared" si="130"/>
        <v>0</v>
      </c>
      <c r="U1006" s="157">
        <f>IF(M1006&lt;&gt;0,IF(M1006=SVS,0,IF(M1006=SVSg,0,IF(M1006=Stundenverrechnungssatz!G5976,0,IF(M1006=Stundenverrechnungssatz!I5976,0,IF(M1006=Stundenverrechnungssatz!K5976,0,IF(M1006=Stundenverrechnungssatz!M5976,0,1)))))))</f>
        <v>0</v>
      </c>
      <c r="V1006" s="20"/>
    </row>
    <row r="1007" spans="1:22" s="38" customFormat="1" ht="15" customHeight="1" x14ac:dyDescent="0.2">
      <c r="A1007" s="160">
        <v>1005</v>
      </c>
      <c r="B1007" s="161" t="s">
        <v>1341</v>
      </c>
      <c r="C1007" s="161" t="s">
        <v>527</v>
      </c>
      <c r="D1007" s="161" t="s">
        <v>210</v>
      </c>
      <c r="E1007" s="161" t="s">
        <v>245</v>
      </c>
      <c r="F1007" s="161" t="s">
        <v>318</v>
      </c>
      <c r="G1007" s="161" t="s">
        <v>351</v>
      </c>
      <c r="H1007" s="162">
        <v>72.69</v>
      </c>
      <c r="I1007" s="163" t="s">
        <v>214</v>
      </c>
      <c r="J1007" s="158" t="s">
        <v>32</v>
      </c>
      <c r="K1007" s="159"/>
      <c r="L1007" s="153">
        <v>96.05</v>
      </c>
      <c r="M1007" s="154">
        <f t="shared" si="134"/>
        <v>17.98</v>
      </c>
      <c r="N1007" s="155" t="str">
        <f t="shared" si="135"/>
        <v/>
      </c>
      <c r="O1007" s="156">
        <f t="shared" si="136"/>
        <v>6981.8744999999999</v>
      </c>
      <c r="P1007" s="156" t="e">
        <f t="shared" si="131"/>
        <v>#VALUE!</v>
      </c>
      <c r="Q1007" s="156" t="e">
        <f t="shared" si="132"/>
        <v>#VALUE!</v>
      </c>
      <c r="R1007" s="157" t="str">
        <f t="shared" si="137"/>
        <v>B</v>
      </c>
      <c r="S1007" s="157">
        <f t="shared" si="133"/>
        <v>17.98</v>
      </c>
      <c r="T1007" s="157">
        <f t="shared" si="130"/>
        <v>72.69</v>
      </c>
      <c r="U1007" s="157">
        <f>IF(M1007&lt;&gt;0,IF(M1007=SVS,0,IF(M1007=SVSg,0,IF(M1007=Stundenverrechnungssatz!G5977,0,IF(M1007=Stundenverrechnungssatz!I5977,0,IF(M1007=Stundenverrechnungssatz!K5977,0,IF(M1007=Stundenverrechnungssatz!M5977,0,1)))))))</f>
        <v>0</v>
      </c>
      <c r="V1007" s="20"/>
    </row>
    <row r="1008" spans="1:22" s="38" customFormat="1" ht="15" customHeight="1" x14ac:dyDescent="0.2">
      <c r="A1008" s="160">
        <v>1006</v>
      </c>
      <c r="B1008" s="161" t="s">
        <v>1341</v>
      </c>
      <c r="C1008" s="161" t="s">
        <v>527</v>
      </c>
      <c r="D1008" s="161" t="s">
        <v>210</v>
      </c>
      <c r="E1008" s="161" t="s">
        <v>246</v>
      </c>
      <c r="F1008" s="161" t="s">
        <v>318</v>
      </c>
      <c r="G1008" s="161" t="s">
        <v>221</v>
      </c>
      <c r="H1008" s="162">
        <v>71.540000000000006</v>
      </c>
      <c r="I1008" s="163" t="s">
        <v>214</v>
      </c>
      <c r="J1008" s="158" t="s">
        <v>32</v>
      </c>
      <c r="K1008" s="159"/>
      <c r="L1008" s="153">
        <v>96.05</v>
      </c>
      <c r="M1008" s="154">
        <f t="shared" si="134"/>
        <v>17.98</v>
      </c>
      <c r="N1008" s="155" t="str">
        <f t="shared" si="135"/>
        <v/>
      </c>
      <c r="O1008" s="156">
        <f t="shared" si="136"/>
        <v>6871.4170000000004</v>
      </c>
      <c r="P1008" s="156" t="e">
        <f t="shared" si="131"/>
        <v>#VALUE!</v>
      </c>
      <c r="Q1008" s="156" t="e">
        <f t="shared" si="132"/>
        <v>#VALUE!</v>
      </c>
      <c r="R1008" s="157" t="str">
        <f t="shared" si="137"/>
        <v>B</v>
      </c>
      <c r="S1008" s="157">
        <f t="shared" si="133"/>
        <v>17.98</v>
      </c>
      <c r="T1008" s="157">
        <f t="shared" si="130"/>
        <v>71.540000000000006</v>
      </c>
      <c r="U1008" s="157">
        <f>IF(M1008&lt;&gt;0,IF(M1008=SVS,0,IF(M1008=SVSg,0,IF(M1008=Stundenverrechnungssatz!G5978,0,IF(M1008=Stundenverrechnungssatz!I5978,0,IF(M1008=Stundenverrechnungssatz!K5978,0,IF(M1008=Stundenverrechnungssatz!M5978,0,1)))))))</f>
        <v>0</v>
      </c>
      <c r="V1008" s="20"/>
    </row>
    <row r="1009" spans="1:22" s="38" customFormat="1" ht="15" customHeight="1" x14ac:dyDescent="0.2">
      <c r="A1009" s="160">
        <v>1007</v>
      </c>
      <c r="B1009" s="161" t="s">
        <v>1341</v>
      </c>
      <c r="C1009" s="161" t="s">
        <v>527</v>
      </c>
      <c r="D1009" s="161" t="s">
        <v>210</v>
      </c>
      <c r="E1009" s="161" t="s">
        <v>247</v>
      </c>
      <c r="F1009" s="161" t="s">
        <v>229</v>
      </c>
      <c r="G1009" s="161" t="s">
        <v>351</v>
      </c>
      <c r="H1009" s="162">
        <v>71.540000000000006</v>
      </c>
      <c r="I1009" s="163" t="s">
        <v>214</v>
      </c>
      <c r="J1009" s="158" t="s">
        <v>32</v>
      </c>
      <c r="K1009" s="159"/>
      <c r="L1009" s="153">
        <v>96.05</v>
      </c>
      <c r="M1009" s="154">
        <f t="shared" si="134"/>
        <v>17.98</v>
      </c>
      <c r="N1009" s="155" t="str">
        <f t="shared" si="135"/>
        <v/>
      </c>
      <c r="O1009" s="156">
        <f t="shared" si="136"/>
        <v>6871.4170000000004</v>
      </c>
      <c r="P1009" s="156" t="e">
        <f t="shared" si="131"/>
        <v>#VALUE!</v>
      </c>
      <c r="Q1009" s="156" t="e">
        <f t="shared" si="132"/>
        <v>#VALUE!</v>
      </c>
      <c r="R1009" s="157" t="str">
        <f t="shared" si="137"/>
        <v>B</v>
      </c>
      <c r="S1009" s="157">
        <f t="shared" si="133"/>
        <v>17.98</v>
      </c>
      <c r="T1009" s="157">
        <f t="shared" si="130"/>
        <v>71.540000000000006</v>
      </c>
      <c r="U1009" s="157">
        <f>IF(M1009&lt;&gt;0,IF(M1009=SVS,0,IF(M1009=SVSg,0,IF(M1009=Stundenverrechnungssatz!G5979,0,IF(M1009=Stundenverrechnungssatz!I5979,0,IF(M1009=Stundenverrechnungssatz!K5979,0,IF(M1009=Stundenverrechnungssatz!M5979,0,1)))))))</f>
        <v>0</v>
      </c>
      <c r="V1009" s="20"/>
    </row>
    <row r="1010" spans="1:22" s="38" customFormat="1" ht="15" customHeight="1" x14ac:dyDescent="0.2">
      <c r="A1010" s="160">
        <v>1008</v>
      </c>
      <c r="B1010" s="161" t="s">
        <v>1341</v>
      </c>
      <c r="C1010" s="161" t="s">
        <v>527</v>
      </c>
      <c r="D1010" s="161" t="s">
        <v>210</v>
      </c>
      <c r="E1010" s="161" t="s">
        <v>248</v>
      </c>
      <c r="F1010" s="161" t="s">
        <v>229</v>
      </c>
      <c r="G1010" s="161" t="s">
        <v>351</v>
      </c>
      <c r="H1010" s="162">
        <v>71.540000000000006</v>
      </c>
      <c r="I1010" s="163" t="s">
        <v>214</v>
      </c>
      <c r="J1010" s="158" t="s">
        <v>32</v>
      </c>
      <c r="K1010" s="159"/>
      <c r="L1010" s="153">
        <v>96.05</v>
      </c>
      <c r="M1010" s="154">
        <f t="shared" si="134"/>
        <v>17.98</v>
      </c>
      <c r="N1010" s="155" t="str">
        <f t="shared" si="135"/>
        <v/>
      </c>
      <c r="O1010" s="156">
        <f t="shared" si="136"/>
        <v>6871.4170000000004</v>
      </c>
      <c r="P1010" s="156" t="e">
        <f t="shared" si="131"/>
        <v>#VALUE!</v>
      </c>
      <c r="Q1010" s="156" t="e">
        <f t="shared" si="132"/>
        <v>#VALUE!</v>
      </c>
      <c r="R1010" s="157" t="str">
        <f t="shared" si="137"/>
        <v>B</v>
      </c>
      <c r="S1010" s="157">
        <f t="shared" si="133"/>
        <v>17.98</v>
      </c>
      <c r="T1010" s="157">
        <f t="shared" si="130"/>
        <v>71.540000000000006</v>
      </c>
      <c r="U1010" s="157">
        <f>IF(M1010&lt;&gt;0,IF(M1010=SVS,0,IF(M1010=SVSg,0,IF(M1010=Stundenverrechnungssatz!G5980,0,IF(M1010=Stundenverrechnungssatz!I5980,0,IF(M1010=Stundenverrechnungssatz!K5980,0,IF(M1010=Stundenverrechnungssatz!M5980,0,1)))))))</f>
        <v>0</v>
      </c>
      <c r="V1010" s="20"/>
    </row>
    <row r="1011" spans="1:22" s="38" customFormat="1" ht="15" customHeight="1" x14ac:dyDescent="0.2">
      <c r="A1011" s="160">
        <v>1009</v>
      </c>
      <c r="B1011" s="161" t="s">
        <v>1341</v>
      </c>
      <c r="C1011" s="161" t="s">
        <v>527</v>
      </c>
      <c r="D1011" s="161" t="s">
        <v>210</v>
      </c>
      <c r="E1011" s="161" t="s">
        <v>249</v>
      </c>
      <c r="F1011" s="161" t="s">
        <v>229</v>
      </c>
      <c r="G1011" s="161" t="s">
        <v>351</v>
      </c>
      <c r="H1011" s="162">
        <v>71.540000000000006</v>
      </c>
      <c r="I1011" s="163" t="s">
        <v>214</v>
      </c>
      <c r="J1011" s="158" t="s">
        <v>32</v>
      </c>
      <c r="K1011" s="159"/>
      <c r="L1011" s="153">
        <v>96.05</v>
      </c>
      <c r="M1011" s="154">
        <f t="shared" si="134"/>
        <v>17.98</v>
      </c>
      <c r="N1011" s="155" t="str">
        <f t="shared" si="135"/>
        <v/>
      </c>
      <c r="O1011" s="156">
        <f t="shared" si="136"/>
        <v>6871.4170000000004</v>
      </c>
      <c r="P1011" s="156" t="e">
        <f t="shared" si="131"/>
        <v>#VALUE!</v>
      </c>
      <c r="Q1011" s="156" t="e">
        <f t="shared" si="132"/>
        <v>#VALUE!</v>
      </c>
      <c r="R1011" s="157" t="str">
        <f t="shared" si="137"/>
        <v>B</v>
      </c>
      <c r="S1011" s="157">
        <f t="shared" si="133"/>
        <v>17.98</v>
      </c>
      <c r="T1011" s="157">
        <f t="shared" si="130"/>
        <v>71.540000000000006</v>
      </c>
      <c r="U1011" s="157">
        <f>IF(M1011&lt;&gt;0,IF(M1011=SVS,0,IF(M1011=SVSg,0,IF(M1011=Stundenverrechnungssatz!G5981,0,IF(M1011=Stundenverrechnungssatz!I5981,0,IF(M1011=Stundenverrechnungssatz!K5981,0,IF(M1011=Stundenverrechnungssatz!M5981,0,1)))))))</f>
        <v>0</v>
      </c>
      <c r="V1011" s="20"/>
    </row>
    <row r="1012" spans="1:22" s="38" customFormat="1" ht="15" customHeight="1" x14ac:dyDescent="0.2">
      <c r="A1012" s="160">
        <v>1010</v>
      </c>
      <c r="B1012" s="161" t="s">
        <v>1341</v>
      </c>
      <c r="C1012" s="161" t="s">
        <v>527</v>
      </c>
      <c r="D1012" s="161" t="s">
        <v>210</v>
      </c>
      <c r="E1012" s="161" t="s">
        <v>250</v>
      </c>
      <c r="F1012" s="161" t="s">
        <v>229</v>
      </c>
      <c r="G1012" s="161" t="s">
        <v>351</v>
      </c>
      <c r="H1012" s="162">
        <v>71.61</v>
      </c>
      <c r="I1012" s="163" t="s">
        <v>214</v>
      </c>
      <c r="J1012" s="158" t="s">
        <v>32</v>
      </c>
      <c r="K1012" s="159"/>
      <c r="L1012" s="153">
        <v>96.05</v>
      </c>
      <c r="M1012" s="154">
        <f t="shared" si="134"/>
        <v>17.98</v>
      </c>
      <c r="N1012" s="155" t="str">
        <f t="shared" si="135"/>
        <v/>
      </c>
      <c r="O1012" s="156">
        <f t="shared" si="136"/>
        <v>6878.1404999999995</v>
      </c>
      <c r="P1012" s="156" t="e">
        <f t="shared" si="131"/>
        <v>#VALUE!</v>
      </c>
      <c r="Q1012" s="156" t="e">
        <f t="shared" si="132"/>
        <v>#VALUE!</v>
      </c>
      <c r="R1012" s="157" t="str">
        <f t="shared" si="137"/>
        <v>B</v>
      </c>
      <c r="S1012" s="157">
        <f t="shared" si="133"/>
        <v>17.98</v>
      </c>
      <c r="T1012" s="157">
        <f t="shared" si="130"/>
        <v>71.61</v>
      </c>
      <c r="U1012" s="157">
        <f>IF(M1012&lt;&gt;0,IF(M1012=SVS,0,IF(M1012=SVSg,0,IF(M1012=Stundenverrechnungssatz!G5982,0,IF(M1012=Stundenverrechnungssatz!I5982,0,IF(M1012=Stundenverrechnungssatz!K5982,0,IF(M1012=Stundenverrechnungssatz!M5982,0,1)))))))</f>
        <v>0</v>
      </c>
      <c r="V1012" s="20"/>
    </row>
    <row r="1013" spans="1:22" s="38" customFormat="1" ht="15" customHeight="1" x14ac:dyDescent="0.2">
      <c r="A1013" s="160">
        <v>1011</v>
      </c>
      <c r="B1013" s="161" t="s">
        <v>1341</v>
      </c>
      <c r="C1013" s="161" t="s">
        <v>527</v>
      </c>
      <c r="D1013" s="161" t="s">
        <v>210</v>
      </c>
      <c r="E1013" s="161" t="s">
        <v>251</v>
      </c>
      <c r="F1013" s="161" t="s">
        <v>239</v>
      </c>
      <c r="G1013" s="161" t="s">
        <v>217</v>
      </c>
      <c r="H1013" s="162">
        <v>7.35</v>
      </c>
      <c r="I1013" s="163"/>
      <c r="J1013" s="158" t="s">
        <v>34</v>
      </c>
      <c r="K1013" s="159"/>
      <c r="L1013" s="153">
        <v>191.11</v>
      </c>
      <c r="M1013" s="154">
        <f t="shared" si="134"/>
        <v>17.98</v>
      </c>
      <c r="N1013" s="155" t="str">
        <f t="shared" si="135"/>
        <v/>
      </c>
      <c r="O1013" s="156">
        <f t="shared" si="136"/>
        <v>1404.6585</v>
      </c>
      <c r="P1013" s="156" t="e">
        <f t="shared" si="131"/>
        <v>#VALUE!</v>
      </c>
      <c r="Q1013" s="156" t="e">
        <f t="shared" si="132"/>
        <v>#VALUE!</v>
      </c>
      <c r="R1013" s="157" t="str">
        <f t="shared" si="137"/>
        <v>C</v>
      </c>
      <c r="S1013" s="157">
        <f t="shared" si="133"/>
        <v>17.98</v>
      </c>
      <c r="T1013" s="157">
        <f t="shared" si="130"/>
        <v>0</v>
      </c>
      <c r="U1013" s="157">
        <f>IF(M1013&lt;&gt;0,IF(M1013=SVS,0,IF(M1013=SVSg,0,IF(M1013=Stundenverrechnungssatz!G5983,0,IF(M1013=Stundenverrechnungssatz!I5983,0,IF(M1013=Stundenverrechnungssatz!K5983,0,IF(M1013=Stundenverrechnungssatz!M5983,0,1)))))))</f>
        <v>0</v>
      </c>
      <c r="V1013" s="20"/>
    </row>
    <row r="1014" spans="1:22" s="38" customFormat="1" ht="15" customHeight="1" x14ac:dyDescent="0.2">
      <c r="A1014" s="160">
        <v>1012</v>
      </c>
      <c r="B1014" s="161" t="s">
        <v>1341</v>
      </c>
      <c r="C1014" s="161" t="s">
        <v>527</v>
      </c>
      <c r="D1014" s="161" t="s">
        <v>210</v>
      </c>
      <c r="E1014" s="161" t="s">
        <v>252</v>
      </c>
      <c r="F1014" s="161" t="s">
        <v>258</v>
      </c>
      <c r="G1014" s="161" t="s">
        <v>217</v>
      </c>
      <c r="H1014" s="162">
        <v>9.58</v>
      </c>
      <c r="I1014" s="163"/>
      <c r="J1014" s="158" t="s">
        <v>34</v>
      </c>
      <c r="K1014" s="159"/>
      <c r="L1014" s="153">
        <v>191.11</v>
      </c>
      <c r="M1014" s="154">
        <f t="shared" si="134"/>
        <v>17.98</v>
      </c>
      <c r="N1014" s="155" t="str">
        <f t="shared" si="135"/>
        <v/>
      </c>
      <c r="O1014" s="156">
        <f t="shared" si="136"/>
        <v>1830.8338000000001</v>
      </c>
      <c r="P1014" s="156" t="e">
        <f t="shared" si="131"/>
        <v>#VALUE!</v>
      </c>
      <c r="Q1014" s="156" t="e">
        <f t="shared" si="132"/>
        <v>#VALUE!</v>
      </c>
      <c r="R1014" s="157" t="str">
        <f t="shared" si="137"/>
        <v>C</v>
      </c>
      <c r="S1014" s="157">
        <f t="shared" si="133"/>
        <v>17.98</v>
      </c>
      <c r="T1014" s="157">
        <f t="shared" si="130"/>
        <v>0</v>
      </c>
      <c r="U1014" s="157">
        <f>IF(M1014&lt;&gt;0,IF(M1014=SVS,0,IF(M1014=SVSg,0,IF(M1014=Stundenverrechnungssatz!G5984,0,IF(M1014=Stundenverrechnungssatz!I5984,0,IF(M1014=Stundenverrechnungssatz!K5984,0,IF(M1014=Stundenverrechnungssatz!M5984,0,1)))))))</f>
        <v>0</v>
      </c>
      <c r="V1014" s="20"/>
    </row>
    <row r="1015" spans="1:22" s="38" customFormat="1" ht="15" customHeight="1" x14ac:dyDescent="0.2">
      <c r="A1015" s="160">
        <v>1013</v>
      </c>
      <c r="B1015" s="161" t="s">
        <v>1341</v>
      </c>
      <c r="C1015" s="161" t="s">
        <v>527</v>
      </c>
      <c r="D1015" s="161" t="s">
        <v>210</v>
      </c>
      <c r="E1015" s="161" t="s">
        <v>253</v>
      </c>
      <c r="F1015" s="161" t="s">
        <v>239</v>
      </c>
      <c r="G1015" s="161" t="s">
        <v>217</v>
      </c>
      <c r="H1015" s="162">
        <v>7.56</v>
      </c>
      <c r="I1015" s="163"/>
      <c r="J1015" s="158" t="s">
        <v>34</v>
      </c>
      <c r="K1015" s="159"/>
      <c r="L1015" s="153">
        <v>191.11</v>
      </c>
      <c r="M1015" s="154">
        <f t="shared" si="134"/>
        <v>17.98</v>
      </c>
      <c r="N1015" s="155" t="str">
        <f t="shared" si="135"/>
        <v/>
      </c>
      <c r="O1015" s="156">
        <f t="shared" si="136"/>
        <v>1444.7916</v>
      </c>
      <c r="P1015" s="156" t="e">
        <f t="shared" si="131"/>
        <v>#VALUE!</v>
      </c>
      <c r="Q1015" s="156" t="e">
        <f t="shared" si="132"/>
        <v>#VALUE!</v>
      </c>
      <c r="R1015" s="157" t="str">
        <f t="shared" si="137"/>
        <v>C</v>
      </c>
      <c r="S1015" s="157">
        <f t="shared" si="133"/>
        <v>17.98</v>
      </c>
      <c r="T1015" s="157">
        <f t="shared" si="130"/>
        <v>0</v>
      </c>
      <c r="U1015" s="157">
        <f>IF(M1015&lt;&gt;0,IF(M1015=SVS,0,IF(M1015=SVSg,0,IF(M1015=Stundenverrechnungssatz!G5985,0,IF(M1015=Stundenverrechnungssatz!I5985,0,IF(M1015=Stundenverrechnungssatz!K5985,0,IF(M1015=Stundenverrechnungssatz!M5985,0,1)))))))</f>
        <v>0</v>
      </c>
      <c r="V1015" s="20"/>
    </row>
    <row r="1016" spans="1:22" s="38" customFormat="1" ht="15" customHeight="1" x14ac:dyDescent="0.2">
      <c r="A1016" s="160">
        <v>1014</v>
      </c>
      <c r="B1016" s="161" t="s">
        <v>1341</v>
      </c>
      <c r="C1016" s="161" t="s">
        <v>527</v>
      </c>
      <c r="D1016" s="161" t="s">
        <v>210</v>
      </c>
      <c r="E1016" s="161" t="s">
        <v>254</v>
      </c>
      <c r="F1016" s="161" t="s">
        <v>218</v>
      </c>
      <c r="G1016" s="161" t="s">
        <v>217</v>
      </c>
      <c r="H1016" s="162">
        <v>13.74</v>
      </c>
      <c r="I1016" s="163"/>
      <c r="J1016" s="158" t="s">
        <v>34</v>
      </c>
      <c r="K1016" s="159"/>
      <c r="L1016" s="153">
        <v>191.11</v>
      </c>
      <c r="M1016" s="154">
        <f t="shared" si="134"/>
        <v>17.98</v>
      </c>
      <c r="N1016" s="155" t="str">
        <f t="shared" si="135"/>
        <v/>
      </c>
      <c r="O1016" s="156">
        <f t="shared" si="136"/>
        <v>2625.8514</v>
      </c>
      <c r="P1016" s="156" t="e">
        <f t="shared" si="131"/>
        <v>#VALUE!</v>
      </c>
      <c r="Q1016" s="156" t="e">
        <f t="shared" si="132"/>
        <v>#VALUE!</v>
      </c>
      <c r="R1016" s="157" t="str">
        <f t="shared" si="137"/>
        <v>C</v>
      </c>
      <c r="S1016" s="157">
        <f t="shared" si="133"/>
        <v>17.98</v>
      </c>
      <c r="T1016" s="157">
        <f t="shared" si="130"/>
        <v>0</v>
      </c>
      <c r="U1016" s="157">
        <f>IF(M1016&lt;&gt;0,IF(M1016=SVS,0,IF(M1016=SVSg,0,IF(M1016=Stundenverrechnungssatz!G5986,0,IF(M1016=Stundenverrechnungssatz!I5986,0,IF(M1016=Stundenverrechnungssatz!K5986,0,IF(M1016=Stundenverrechnungssatz!M5986,0,1)))))))</f>
        <v>0</v>
      </c>
      <c r="V1016" s="20"/>
    </row>
    <row r="1017" spans="1:22" s="38" customFormat="1" ht="15" customHeight="1" x14ac:dyDescent="0.2">
      <c r="A1017" s="160">
        <v>1015</v>
      </c>
      <c r="B1017" s="161" t="s">
        <v>1341</v>
      </c>
      <c r="C1017" s="161" t="s">
        <v>527</v>
      </c>
      <c r="D1017" s="161" t="s">
        <v>210</v>
      </c>
      <c r="E1017" s="161" t="s">
        <v>255</v>
      </c>
      <c r="F1017" s="161" t="s">
        <v>216</v>
      </c>
      <c r="G1017" s="161" t="s">
        <v>221</v>
      </c>
      <c r="H1017" s="162">
        <v>3.06</v>
      </c>
      <c r="I1017" s="163"/>
      <c r="J1017" s="158" t="s">
        <v>119</v>
      </c>
      <c r="K1017" s="159"/>
      <c r="L1017" s="153">
        <v>0</v>
      </c>
      <c r="M1017" s="154">
        <f t="shared" si="134"/>
        <v>17.98</v>
      </c>
      <c r="N1017" s="155">
        <f t="shared" si="135"/>
        <v>1.0000000000000001E-5</v>
      </c>
      <c r="O1017" s="156">
        <f t="shared" si="136"/>
        <v>0</v>
      </c>
      <c r="P1017" s="156">
        <f t="shared" si="131"/>
        <v>0</v>
      </c>
      <c r="Q1017" s="156">
        <f t="shared" si="132"/>
        <v>0</v>
      </c>
      <c r="R1017" s="157" t="str">
        <f t="shared" si="137"/>
        <v>n</v>
      </c>
      <c r="S1017" s="157">
        <f t="shared" si="133"/>
        <v>17.98</v>
      </c>
      <c r="T1017" s="157">
        <f t="shared" si="130"/>
        <v>0</v>
      </c>
      <c r="U1017" s="157">
        <f>IF(M1017&lt;&gt;0,IF(M1017=SVS,0,IF(M1017=SVSg,0,IF(M1017=Stundenverrechnungssatz!G5987,0,IF(M1017=Stundenverrechnungssatz!I5987,0,IF(M1017=Stundenverrechnungssatz!K5987,0,IF(M1017=Stundenverrechnungssatz!M5987,0,1)))))))</f>
        <v>0</v>
      </c>
      <c r="V1017" s="20"/>
    </row>
    <row r="1018" spans="1:22" s="38" customFormat="1" ht="15" customHeight="1" x14ac:dyDescent="0.2">
      <c r="A1018" s="160">
        <v>1016</v>
      </c>
      <c r="B1018" s="161" t="s">
        <v>1341</v>
      </c>
      <c r="C1018" s="161" t="s">
        <v>527</v>
      </c>
      <c r="D1018" s="161" t="s">
        <v>210</v>
      </c>
      <c r="E1018" s="161" t="s">
        <v>236</v>
      </c>
      <c r="F1018" s="161" t="s">
        <v>284</v>
      </c>
      <c r="G1018" s="161" t="s">
        <v>1361</v>
      </c>
      <c r="H1018" s="162">
        <v>8.32</v>
      </c>
      <c r="I1018" s="163"/>
      <c r="J1018" s="158" t="s">
        <v>63</v>
      </c>
      <c r="K1018" s="159"/>
      <c r="L1018" s="153">
        <v>38.08</v>
      </c>
      <c r="M1018" s="154">
        <f t="shared" si="134"/>
        <v>17.98</v>
      </c>
      <c r="N1018" s="155" t="str">
        <f t="shared" si="135"/>
        <v/>
      </c>
      <c r="O1018" s="156">
        <f t="shared" si="136"/>
        <v>316.82560000000001</v>
      </c>
      <c r="P1018" s="156" t="e">
        <f t="shared" si="131"/>
        <v>#VALUE!</v>
      </c>
      <c r="Q1018" s="156" t="e">
        <f t="shared" si="132"/>
        <v>#VALUE!</v>
      </c>
      <c r="R1018" s="157" t="str">
        <f t="shared" si="137"/>
        <v>T</v>
      </c>
      <c r="S1018" s="157">
        <f t="shared" si="133"/>
        <v>17.98</v>
      </c>
      <c r="T1018" s="157">
        <f t="shared" si="130"/>
        <v>0</v>
      </c>
      <c r="U1018" s="157">
        <f>IF(M1018&lt;&gt;0,IF(M1018=SVS,0,IF(M1018=SVSg,0,IF(M1018=Stundenverrechnungssatz!G5988,0,IF(M1018=Stundenverrechnungssatz!I5988,0,IF(M1018=Stundenverrechnungssatz!K5988,0,IF(M1018=Stundenverrechnungssatz!M5988,0,1)))))))</f>
        <v>0</v>
      </c>
      <c r="V1018" s="20"/>
    </row>
    <row r="1019" spans="1:22" s="38" customFormat="1" ht="15" customHeight="1" x14ac:dyDescent="0.2">
      <c r="A1019" s="160">
        <v>1017</v>
      </c>
      <c r="B1019" s="161" t="s">
        <v>1341</v>
      </c>
      <c r="C1019" s="161" t="s">
        <v>527</v>
      </c>
      <c r="D1019" s="161" t="s">
        <v>210</v>
      </c>
      <c r="E1019" s="161" t="s">
        <v>238</v>
      </c>
      <c r="F1019" s="161" t="s">
        <v>264</v>
      </c>
      <c r="G1019" s="161" t="s">
        <v>1361</v>
      </c>
      <c r="H1019" s="162">
        <v>16.43</v>
      </c>
      <c r="I1019" s="163"/>
      <c r="J1019" s="158" t="s">
        <v>64</v>
      </c>
      <c r="K1019" s="159"/>
      <c r="L1019" s="153">
        <v>9</v>
      </c>
      <c r="M1019" s="154">
        <f t="shared" si="134"/>
        <v>17.98</v>
      </c>
      <c r="N1019" s="155" t="str">
        <f t="shared" si="135"/>
        <v/>
      </c>
      <c r="O1019" s="156">
        <f t="shared" si="136"/>
        <v>147.87</v>
      </c>
      <c r="P1019" s="156" t="e">
        <f t="shared" si="131"/>
        <v>#VALUE!</v>
      </c>
      <c r="Q1019" s="156" t="e">
        <f t="shared" si="132"/>
        <v>#VALUE!</v>
      </c>
      <c r="R1019" s="157" t="str">
        <f t="shared" si="137"/>
        <v>T</v>
      </c>
      <c r="S1019" s="157">
        <f t="shared" si="133"/>
        <v>17.98</v>
      </c>
      <c r="T1019" s="157">
        <f t="shared" si="130"/>
        <v>0</v>
      </c>
      <c r="U1019" s="157">
        <f>IF(M1019&lt;&gt;0,IF(M1019=SVS,0,IF(M1019=SVSg,0,IF(M1019=Stundenverrechnungssatz!G5989,0,IF(M1019=Stundenverrechnungssatz!I5989,0,IF(M1019=Stundenverrechnungssatz!K5989,0,IF(M1019=Stundenverrechnungssatz!M5989,0,1)))))))</f>
        <v>0</v>
      </c>
      <c r="V1019" s="20"/>
    </row>
    <row r="1020" spans="1:22" s="38" customFormat="1" ht="15" customHeight="1" x14ac:dyDescent="0.2">
      <c r="A1020" s="160">
        <v>1018</v>
      </c>
      <c r="B1020" s="161" t="s">
        <v>1341</v>
      </c>
      <c r="C1020" s="161" t="s">
        <v>527</v>
      </c>
      <c r="D1020" s="161" t="s">
        <v>210</v>
      </c>
      <c r="E1020" s="161" t="s">
        <v>240</v>
      </c>
      <c r="F1020" s="161" t="s">
        <v>348</v>
      </c>
      <c r="G1020" s="161" t="s">
        <v>1361</v>
      </c>
      <c r="H1020" s="162">
        <v>81.03</v>
      </c>
      <c r="I1020" s="163"/>
      <c r="J1020" s="158" t="s">
        <v>32</v>
      </c>
      <c r="K1020" s="159"/>
      <c r="L1020" s="153">
        <v>96.05</v>
      </c>
      <c r="M1020" s="154">
        <f t="shared" si="134"/>
        <v>17.98</v>
      </c>
      <c r="N1020" s="155" t="str">
        <f t="shared" si="135"/>
        <v/>
      </c>
      <c r="O1020" s="156">
        <f t="shared" si="136"/>
        <v>7782.9314999999997</v>
      </c>
      <c r="P1020" s="156" t="e">
        <f t="shared" si="131"/>
        <v>#VALUE!</v>
      </c>
      <c r="Q1020" s="156" t="e">
        <f t="shared" si="132"/>
        <v>#VALUE!</v>
      </c>
      <c r="R1020" s="157" t="str">
        <f t="shared" si="137"/>
        <v>B</v>
      </c>
      <c r="S1020" s="157">
        <f t="shared" si="133"/>
        <v>17.98</v>
      </c>
      <c r="T1020" s="157">
        <f t="shared" si="130"/>
        <v>0</v>
      </c>
      <c r="U1020" s="157">
        <f>IF(M1020&lt;&gt;0,IF(M1020=SVS,0,IF(M1020=SVSg,0,IF(M1020=Stundenverrechnungssatz!G5990,0,IF(M1020=Stundenverrechnungssatz!I5990,0,IF(M1020=Stundenverrechnungssatz!K5990,0,IF(M1020=Stundenverrechnungssatz!M5990,0,1)))))))</f>
        <v>0</v>
      </c>
      <c r="V1020" s="20"/>
    </row>
    <row r="1021" spans="1:22" s="38" customFormat="1" ht="15" customHeight="1" x14ac:dyDescent="0.2">
      <c r="A1021" s="160">
        <v>1019</v>
      </c>
      <c r="B1021" s="161" t="s">
        <v>1341</v>
      </c>
      <c r="C1021" s="161" t="s">
        <v>527</v>
      </c>
      <c r="D1021" s="161" t="s">
        <v>210</v>
      </c>
      <c r="E1021" s="161" t="s">
        <v>243</v>
      </c>
      <c r="F1021" s="161" t="s">
        <v>381</v>
      </c>
      <c r="G1021" s="161" t="s">
        <v>1361</v>
      </c>
      <c r="H1021" s="162">
        <v>26.14</v>
      </c>
      <c r="I1021" s="163"/>
      <c r="J1021" s="158" t="s">
        <v>64</v>
      </c>
      <c r="K1021" s="159"/>
      <c r="L1021" s="153">
        <v>9</v>
      </c>
      <c r="M1021" s="154">
        <f t="shared" si="134"/>
        <v>17.98</v>
      </c>
      <c r="N1021" s="155" t="str">
        <f t="shared" si="135"/>
        <v/>
      </c>
      <c r="O1021" s="156">
        <f t="shared" si="136"/>
        <v>235.26</v>
      </c>
      <c r="P1021" s="156" t="e">
        <f t="shared" si="131"/>
        <v>#VALUE!</v>
      </c>
      <c r="Q1021" s="156" t="e">
        <f t="shared" si="132"/>
        <v>#VALUE!</v>
      </c>
      <c r="R1021" s="157" t="str">
        <f t="shared" si="137"/>
        <v>T</v>
      </c>
      <c r="S1021" s="157">
        <f t="shared" si="133"/>
        <v>17.98</v>
      </c>
      <c r="T1021" s="157">
        <f t="shared" si="130"/>
        <v>0</v>
      </c>
      <c r="U1021" s="157">
        <f>IF(M1021&lt;&gt;0,IF(M1021=SVS,0,IF(M1021=SVSg,0,IF(M1021=Stundenverrechnungssatz!G5991,0,IF(M1021=Stundenverrechnungssatz!I5991,0,IF(M1021=Stundenverrechnungssatz!K5991,0,IF(M1021=Stundenverrechnungssatz!M5991,0,1)))))))</f>
        <v>0</v>
      </c>
      <c r="V1021" s="20"/>
    </row>
    <row r="1022" spans="1:22" s="38" customFormat="1" ht="15" customHeight="1" x14ac:dyDescent="0.2">
      <c r="A1022" s="160">
        <v>1020</v>
      </c>
      <c r="B1022" s="161" t="s">
        <v>1341</v>
      </c>
      <c r="C1022" s="161" t="s">
        <v>527</v>
      </c>
      <c r="D1022" s="161" t="s">
        <v>210</v>
      </c>
      <c r="E1022" s="161" t="s">
        <v>256</v>
      </c>
      <c r="F1022" s="161" t="s">
        <v>264</v>
      </c>
      <c r="G1022" s="161" t="s">
        <v>1362</v>
      </c>
      <c r="H1022" s="162">
        <v>15.62</v>
      </c>
      <c r="I1022" s="163"/>
      <c r="J1022" s="158" t="s">
        <v>119</v>
      </c>
      <c r="K1022" s="159"/>
      <c r="L1022" s="153">
        <v>0</v>
      </c>
      <c r="M1022" s="154">
        <f t="shared" si="134"/>
        <v>17.98</v>
      </c>
      <c r="N1022" s="155">
        <f t="shared" si="135"/>
        <v>1.0000000000000001E-5</v>
      </c>
      <c r="O1022" s="156">
        <f t="shared" si="136"/>
        <v>0</v>
      </c>
      <c r="P1022" s="156">
        <f t="shared" si="131"/>
        <v>0</v>
      </c>
      <c r="Q1022" s="156">
        <f t="shared" si="132"/>
        <v>0</v>
      </c>
      <c r="R1022" s="157" t="str">
        <f t="shared" si="137"/>
        <v>n</v>
      </c>
      <c r="S1022" s="157">
        <f t="shared" si="133"/>
        <v>17.98</v>
      </c>
      <c r="T1022" s="157">
        <f t="shared" ref="T1022:T1085" si="138">IF(I1022="x",H1022,0)</f>
        <v>0</v>
      </c>
      <c r="U1022" s="157">
        <f>IF(M1022&lt;&gt;0,IF(M1022=SVS,0,IF(M1022=SVSg,0,IF(M1022=Stundenverrechnungssatz!G5992,0,IF(M1022=Stundenverrechnungssatz!I5992,0,IF(M1022=Stundenverrechnungssatz!K5992,0,IF(M1022=Stundenverrechnungssatz!M5992,0,1)))))))</f>
        <v>0</v>
      </c>
      <c r="V1022" s="20"/>
    </row>
    <row r="1023" spans="1:22" s="38" customFormat="1" ht="15" customHeight="1" x14ac:dyDescent="0.2">
      <c r="A1023" s="160">
        <v>1021</v>
      </c>
      <c r="B1023" s="161" t="s">
        <v>1341</v>
      </c>
      <c r="C1023" s="161" t="s">
        <v>527</v>
      </c>
      <c r="D1023" s="161" t="s">
        <v>210</v>
      </c>
      <c r="E1023" s="161" t="s">
        <v>600</v>
      </c>
      <c r="F1023" s="161" t="s">
        <v>348</v>
      </c>
      <c r="G1023" s="161" t="s">
        <v>1361</v>
      </c>
      <c r="H1023" s="162">
        <v>87.32</v>
      </c>
      <c r="I1023" s="163"/>
      <c r="J1023" s="158" t="s">
        <v>32</v>
      </c>
      <c r="K1023" s="159"/>
      <c r="L1023" s="153">
        <v>96.05</v>
      </c>
      <c r="M1023" s="154">
        <f t="shared" si="134"/>
        <v>17.98</v>
      </c>
      <c r="N1023" s="155" t="str">
        <f t="shared" si="135"/>
        <v/>
      </c>
      <c r="O1023" s="156">
        <f t="shared" si="136"/>
        <v>8387.0859999999993</v>
      </c>
      <c r="P1023" s="156" t="e">
        <f t="shared" si="131"/>
        <v>#VALUE!</v>
      </c>
      <c r="Q1023" s="156" t="e">
        <f t="shared" si="132"/>
        <v>#VALUE!</v>
      </c>
      <c r="R1023" s="157" t="str">
        <f t="shared" si="137"/>
        <v>B</v>
      </c>
      <c r="S1023" s="157">
        <f t="shared" si="133"/>
        <v>17.98</v>
      </c>
      <c r="T1023" s="157">
        <f t="shared" si="138"/>
        <v>0</v>
      </c>
      <c r="U1023" s="157">
        <f>IF(M1023&lt;&gt;0,IF(M1023=SVS,0,IF(M1023=SVSg,0,IF(M1023=Stundenverrechnungssatz!G5993,0,IF(M1023=Stundenverrechnungssatz!I5993,0,IF(M1023=Stundenverrechnungssatz!K5993,0,IF(M1023=Stundenverrechnungssatz!M5993,0,1)))))))</f>
        <v>0</v>
      </c>
      <c r="V1023" s="20"/>
    </row>
    <row r="1024" spans="1:22" s="38" customFormat="1" ht="15" customHeight="1" x14ac:dyDescent="0.2">
      <c r="A1024" s="160">
        <v>1022</v>
      </c>
      <c r="B1024" s="161" t="s">
        <v>1341</v>
      </c>
      <c r="C1024" s="161" t="s">
        <v>527</v>
      </c>
      <c r="D1024" s="161" t="s">
        <v>210</v>
      </c>
      <c r="E1024" s="161" t="s">
        <v>601</v>
      </c>
      <c r="F1024" s="161" t="s">
        <v>379</v>
      </c>
      <c r="G1024" s="161" t="s">
        <v>221</v>
      </c>
      <c r="H1024" s="162">
        <v>22.88</v>
      </c>
      <c r="I1024" s="163"/>
      <c r="J1024" s="158" t="s">
        <v>97</v>
      </c>
      <c r="K1024" s="159"/>
      <c r="L1024" s="153">
        <v>96.05</v>
      </c>
      <c r="M1024" s="154">
        <f t="shared" si="134"/>
        <v>17.98</v>
      </c>
      <c r="N1024" s="155" t="str">
        <f t="shared" si="135"/>
        <v/>
      </c>
      <c r="O1024" s="156">
        <f t="shared" si="136"/>
        <v>2197.6239999999998</v>
      </c>
      <c r="P1024" s="156" t="e">
        <f t="shared" si="131"/>
        <v>#VALUE!</v>
      </c>
      <c r="Q1024" s="156" t="e">
        <f t="shared" si="132"/>
        <v>#VALUE!</v>
      </c>
      <c r="R1024" s="157" t="str">
        <f t="shared" si="137"/>
        <v>J</v>
      </c>
      <c r="S1024" s="157">
        <f t="shared" si="133"/>
        <v>17.98</v>
      </c>
      <c r="T1024" s="157">
        <f t="shared" si="138"/>
        <v>0</v>
      </c>
      <c r="U1024" s="157">
        <f>IF(M1024&lt;&gt;0,IF(M1024=SVS,0,IF(M1024=SVSg,0,IF(M1024=Stundenverrechnungssatz!G5994,0,IF(M1024=Stundenverrechnungssatz!I5994,0,IF(M1024=Stundenverrechnungssatz!K5994,0,IF(M1024=Stundenverrechnungssatz!M5994,0,1)))))))</f>
        <v>0</v>
      </c>
      <c r="V1024" s="20"/>
    </row>
    <row r="1025" spans="1:22" s="38" customFormat="1" ht="15" customHeight="1" x14ac:dyDescent="0.2">
      <c r="A1025" s="160">
        <v>1023</v>
      </c>
      <c r="B1025" s="161" t="s">
        <v>1341</v>
      </c>
      <c r="C1025" s="161" t="s">
        <v>527</v>
      </c>
      <c r="D1025" s="161" t="s">
        <v>210</v>
      </c>
      <c r="E1025" s="161" t="s">
        <v>602</v>
      </c>
      <c r="F1025" s="161" t="s">
        <v>572</v>
      </c>
      <c r="G1025" s="161" t="s">
        <v>221</v>
      </c>
      <c r="H1025" s="162">
        <v>74.790000000000006</v>
      </c>
      <c r="I1025" s="163" t="s">
        <v>214</v>
      </c>
      <c r="J1025" s="158" t="s">
        <v>32</v>
      </c>
      <c r="K1025" s="159"/>
      <c r="L1025" s="153">
        <v>96.05</v>
      </c>
      <c r="M1025" s="154">
        <f t="shared" si="134"/>
        <v>17.98</v>
      </c>
      <c r="N1025" s="155" t="str">
        <f t="shared" si="135"/>
        <v/>
      </c>
      <c r="O1025" s="156">
        <f t="shared" si="136"/>
        <v>7183.5795000000007</v>
      </c>
      <c r="P1025" s="156" t="e">
        <f t="shared" si="131"/>
        <v>#VALUE!</v>
      </c>
      <c r="Q1025" s="156" t="e">
        <f t="shared" si="132"/>
        <v>#VALUE!</v>
      </c>
      <c r="R1025" s="157" t="str">
        <f t="shared" si="137"/>
        <v>B</v>
      </c>
      <c r="S1025" s="157">
        <f t="shared" si="133"/>
        <v>17.98</v>
      </c>
      <c r="T1025" s="157">
        <f t="shared" si="138"/>
        <v>74.790000000000006</v>
      </c>
      <c r="U1025" s="157">
        <f>IF(M1025&lt;&gt;0,IF(M1025=SVS,0,IF(M1025=SVSg,0,IF(M1025=Stundenverrechnungssatz!G5995,0,IF(M1025=Stundenverrechnungssatz!I5995,0,IF(M1025=Stundenverrechnungssatz!K5995,0,IF(M1025=Stundenverrechnungssatz!M5995,0,1)))))))</f>
        <v>0</v>
      </c>
      <c r="V1025" s="20"/>
    </row>
    <row r="1026" spans="1:22" s="38" customFormat="1" ht="15" customHeight="1" x14ac:dyDescent="0.2">
      <c r="A1026" s="160">
        <v>1024</v>
      </c>
      <c r="B1026" s="161" t="s">
        <v>1341</v>
      </c>
      <c r="C1026" s="161" t="s">
        <v>527</v>
      </c>
      <c r="D1026" s="161" t="s">
        <v>210</v>
      </c>
      <c r="E1026" s="161" t="s">
        <v>603</v>
      </c>
      <c r="F1026" s="161" t="s">
        <v>347</v>
      </c>
      <c r="G1026" s="161" t="s">
        <v>221</v>
      </c>
      <c r="H1026" s="162">
        <v>22.42</v>
      </c>
      <c r="I1026" s="163"/>
      <c r="J1026" s="158" t="s">
        <v>63</v>
      </c>
      <c r="K1026" s="159"/>
      <c r="L1026" s="153">
        <v>38.08</v>
      </c>
      <c r="M1026" s="154">
        <f t="shared" si="134"/>
        <v>17.98</v>
      </c>
      <c r="N1026" s="155" t="str">
        <f t="shared" si="135"/>
        <v/>
      </c>
      <c r="O1026" s="156">
        <f t="shared" si="136"/>
        <v>853.75360000000001</v>
      </c>
      <c r="P1026" s="156" t="e">
        <f t="shared" si="131"/>
        <v>#VALUE!</v>
      </c>
      <c r="Q1026" s="156" t="e">
        <f t="shared" si="132"/>
        <v>#VALUE!</v>
      </c>
      <c r="R1026" s="157" t="str">
        <f t="shared" si="137"/>
        <v>T</v>
      </c>
      <c r="S1026" s="157">
        <f t="shared" si="133"/>
        <v>17.98</v>
      </c>
      <c r="T1026" s="157">
        <f t="shared" si="138"/>
        <v>0</v>
      </c>
      <c r="U1026" s="157">
        <f>IF(M1026&lt;&gt;0,IF(M1026=SVS,0,IF(M1026=SVSg,0,IF(M1026=Stundenverrechnungssatz!G5996,0,IF(M1026=Stundenverrechnungssatz!I5996,0,IF(M1026=Stundenverrechnungssatz!K5996,0,IF(M1026=Stundenverrechnungssatz!M5996,0,1)))))))</f>
        <v>0</v>
      </c>
      <c r="V1026" s="20"/>
    </row>
    <row r="1027" spans="1:22" s="38" customFormat="1" ht="15" customHeight="1" x14ac:dyDescent="0.2">
      <c r="A1027" s="160">
        <v>1025</v>
      </c>
      <c r="B1027" s="161" t="s">
        <v>1341</v>
      </c>
      <c r="C1027" s="161" t="s">
        <v>527</v>
      </c>
      <c r="D1027" s="161" t="s">
        <v>210</v>
      </c>
      <c r="E1027" s="161" t="s">
        <v>604</v>
      </c>
      <c r="F1027" s="161" t="s">
        <v>229</v>
      </c>
      <c r="G1027" s="161" t="s">
        <v>221</v>
      </c>
      <c r="H1027" s="162">
        <v>75.319999999999993</v>
      </c>
      <c r="I1027" s="163" t="s">
        <v>214</v>
      </c>
      <c r="J1027" s="158" t="s">
        <v>32</v>
      </c>
      <c r="K1027" s="159"/>
      <c r="L1027" s="153">
        <v>96.05</v>
      </c>
      <c r="M1027" s="154">
        <f t="shared" si="134"/>
        <v>17.98</v>
      </c>
      <c r="N1027" s="155" t="str">
        <f t="shared" si="135"/>
        <v/>
      </c>
      <c r="O1027" s="156">
        <f t="shared" si="136"/>
        <v>7234.485999999999</v>
      </c>
      <c r="P1027" s="156" t="e">
        <f t="shared" si="131"/>
        <v>#VALUE!</v>
      </c>
      <c r="Q1027" s="156" t="e">
        <f t="shared" si="132"/>
        <v>#VALUE!</v>
      </c>
      <c r="R1027" s="157" t="str">
        <f t="shared" si="137"/>
        <v>B</v>
      </c>
      <c r="S1027" s="157">
        <f t="shared" si="133"/>
        <v>17.98</v>
      </c>
      <c r="T1027" s="157">
        <f t="shared" si="138"/>
        <v>75.319999999999993</v>
      </c>
      <c r="U1027" s="157">
        <f>IF(M1027&lt;&gt;0,IF(M1027=SVS,0,IF(M1027=SVSg,0,IF(M1027=Stundenverrechnungssatz!G5997,0,IF(M1027=Stundenverrechnungssatz!I5997,0,IF(M1027=Stundenverrechnungssatz!K5997,0,IF(M1027=Stundenverrechnungssatz!M5997,0,1)))))))</f>
        <v>0</v>
      </c>
      <c r="V1027" s="20"/>
    </row>
    <row r="1028" spans="1:22" s="38" customFormat="1" ht="15" customHeight="1" x14ac:dyDescent="0.2">
      <c r="A1028" s="160">
        <v>1026</v>
      </c>
      <c r="B1028" s="161" t="s">
        <v>1341</v>
      </c>
      <c r="C1028" s="161" t="s">
        <v>527</v>
      </c>
      <c r="D1028" s="161" t="s">
        <v>210</v>
      </c>
      <c r="E1028" s="161" t="s">
        <v>640</v>
      </c>
      <c r="F1028" s="161" t="s">
        <v>262</v>
      </c>
      <c r="G1028" s="161" t="s">
        <v>351</v>
      </c>
      <c r="H1028" s="162">
        <v>146.15</v>
      </c>
      <c r="I1028" s="163" t="s">
        <v>214</v>
      </c>
      <c r="J1028" s="158" t="s">
        <v>32</v>
      </c>
      <c r="K1028" s="159"/>
      <c r="L1028" s="153">
        <v>96.05</v>
      </c>
      <c r="M1028" s="154">
        <f t="shared" si="134"/>
        <v>17.98</v>
      </c>
      <c r="N1028" s="155" t="str">
        <f t="shared" si="135"/>
        <v/>
      </c>
      <c r="O1028" s="156">
        <f t="shared" si="136"/>
        <v>14037.7075</v>
      </c>
      <c r="P1028" s="156" t="e">
        <f t="shared" si="131"/>
        <v>#VALUE!</v>
      </c>
      <c r="Q1028" s="156" t="e">
        <f t="shared" si="132"/>
        <v>#VALUE!</v>
      </c>
      <c r="R1028" s="157" t="str">
        <f t="shared" si="137"/>
        <v>B</v>
      </c>
      <c r="S1028" s="157">
        <f t="shared" si="133"/>
        <v>17.98</v>
      </c>
      <c r="T1028" s="157">
        <f t="shared" si="138"/>
        <v>146.15</v>
      </c>
      <c r="U1028" s="157">
        <f>IF(M1028&lt;&gt;0,IF(M1028=SVS,0,IF(M1028=SVSg,0,IF(M1028=Stundenverrechnungssatz!G5998,0,IF(M1028=Stundenverrechnungssatz!I5998,0,IF(M1028=Stundenverrechnungssatz!K5998,0,IF(M1028=Stundenverrechnungssatz!M5998,0,1)))))))</f>
        <v>0</v>
      </c>
      <c r="V1028" s="20"/>
    </row>
    <row r="1029" spans="1:22" s="38" customFormat="1" ht="15" customHeight="1" x14ac:dyDescent="0.2">
      <c r="A1029" s="160">
        <v>1027</v>
      </c>
      <c r="B1029" s="161" t="s">
        <v>1341</v>
      </c>
      <c r="C1029" s="161" t="s">
        <v>527</v>
      </c>
      <c r="D1029" s="161" t="s">
        <v>210</v>
      </c>
      <c r="E1029" s="161" t="s">
        <v>642</v>
      </c>
      <c r="F1029" s="161" t="s">
        <v>227</v>
      </c>
      <c r="G1029" s="161" t="s">
        <v>473</v>
      </c>
      <c r="H1029" s="162">
        <v>145.44999999999999</v>
      </c>
      <c r="I1029" s="163"/>
      <c r="J1029" s="158" t="s">
        <v>38</v>
      </c>
      <c r="K1029" s="159"/>
      <c r="L1029" s="153">
        <v>96.05</v>
      </c>
      <c r="M1029" s="154">
        <f t="shared" si="134"/>
        <v>17.98</v>
      </c>
      <c r="N1029" s="155" t="str">
        <f t="shared" si="135"/>
        <v/>
      </c>
      <c r="O1029" s="156">
        <f t="shared" si="136"/>
        <v>13970.472499999998</v>
      </c>
      <c r="P1029" s="156" t="e">
        <f t="shared" ref="P1029:P1092" si="139">O1029/N1029</f>
        <v>#VALUE!</v>
      </c>
      <c r="Q1029" s="156" t="e">
        <f t="shared" ref="Q1029:Q1092" si="140">P1029*M1029</f>
        <v>#VALUE!</v>
      </c>
      <c r="R1029" s="157" t="str">
        <f t="shared" si="137"/>
        <v>D</v>
      </c>
      <c r="S1029" s="157">
        <f t="shared" ref="S1029:S1092" si="141">IF(M1029=SVS,M1029,"")</f>
        <v>17.98</v>
      </c>
      <c r="T1029" s="157">
        <f t="shared" si="138"/>
        <v>0</v>
      </c>
      <c r="U1029" s="157">
        <f>IF(M1029&lt;&gt;0,IF(M1029=SVS,0,IF(M1029=SVSg,0,IF(M1029=Stundenverrechnungssatz!G5999,0,IF(M1029=Stundenverrechnungssatz!I5999,0,IF(M1029=Stundenverrechnungssatz!K5999,0,IF(M1029=Stundenverrechnungssatz!M5999,0,1)))))))</f>
        <v>0</v>
      </c>
      <c r="V1029" s="20"/>
    </row>
    <row r="1030" spans="1:22" s="38" customFormat="1" ht="15" customHeight="1" x14ac:dyDescent="0.2">
      <c r="A1030" s="160">
        <v>1028</v>
      </c>
      <c r="B1030" s="161" t="s">
        <v>1341</v>
      </c>
      <c r="C1030" s="161" t="s">
        <v>527</v>
      </c>
      <c r="D1030" s="161" t="s">
        <v>210</v>
      </c>
      <c r="E1030" s="161" t="s">
        <v>643</v>
      </c>
      <c r="F1030" s="161" t="s">
        <v>379</v>
      </c>
      <c r="G1030" s="161" t="s">
        <v>226</v>
      </c>
      <c r="H1030" s="162">
        <v>21</v>
      </c>
      <c r="I1030" s="163"/>
      <c r="J1030" s="158" t="s">
        <v>97</v>
      </c>
      <c r="K1030" s="159"/>
      <c r="L1030" s="153">
        <v>96.05</v>
      </c>
      <c r="M1030" s="154">
        <f t="shared" ref="M1030:M1093" si="142">SVS</f>
        <v>17.98</v>
      </c>
      <c r="N1030" s="155" t="str">
        <f t="shared" ref="N1030:N1093" si="143">IF(VLOOKUP(J1030,Vorgaben,4,FALSE)=0,"",VLOOKUP(J1030,Vorgaben,4,FALSE))</f>
        <v/>
      </c>
      <c r="O1030" s="156">
        <f t="shared" ref="O1030:O1093" si="144">H1030*L1030</f>
        <v>2017.05</v>
      </c>
      <c r="P1030" s="156" t="e">
        <f t="shared" si="139"/>
        <v>#VALUE!</v>
      </c>
      <c r="Q1030" s="156" t="e">
        <f t="shared" si="140"/>
        <v>#VALUE!</v>
      </c>
      <c r="R1030" s="157" t="str">
        <f t="shared" si="137"/>
        <v>J</v>
      </c>
      <c r="S1030" s="157">
        <f t="shared" si="141"/>
        <v>17.98</v>
      </c>
      <c r="T1030" s="157">
        <f t="shared" si="138"/>
        <v>0</v>
      </c>
      <c r="U1030" s="157">
        <f>IF(M1030&lt;&gt;0,IF(M1030=SVS,0,IF(M1030=SVSg,0,IF(M1030=Stundenverrechnungssatz!G6000,0,IF(M1030=Stundenverrechnungssatz!I6000,0,IF(M1030=Stundenverrechnungssatz!K6000,0,IF(M1030=Stundenverrechnungssatz!M6000,0,1)))))))</f>
        <v>0</v>
      </c>
      <c r="V1030" s="20"/>
    </row>
    <row r="1031" spans="1:22" s="38" customFormat="1" ht="15" customHeight="1" x14ac:dyDescent="0.2">
      <c r="A1031" s="160">
        <v>1029</v>
      </c>
      <c r="B1031" s="161" t="s">
        <v>1341</v>
      </c>
      <c r="C1031" s="161" t="s">
        <v>527</v>
      </c>
      <c r="D1031" s="161" t="s">
        <v>210</v>
      </c>
      <c r="E1031" s="161" t="s">
        <v>644</v>
      </c>
      <c r="F1031" s="161" t="s">
        <v>229</v>
      </c>
      <c r="G1031" s="161" t="s">
        <v>351</v>
      </c>
      <c r="H1031" s="162">
        <v>60.83</v>
      </c>
      <c r="I1031" s="163" t="s">
        <v>214</v>
      </c>
      <c r="J1031" s="158" t="s">
        <v>32</v>
      </c>
      <c r="K1031" s="159"/>
      <c r="L1031" s="153">
        <v>96.05</v>
      </c>
      <c r="M1031" s="154">
        <f t="shared" si="142"/>
        <v>17.98</v>
      </c>
      <c r="N1031" s="155" t="str">
        <f t="shared" si="143"/>
        <v/>
      </c>
      <c r="O1031" s="156">
        <f t="shared" si="144"/>
        <v>5842.7214999999997</v>
      </c>
      <c r="P1031" s="156" t="e">
        <f t="shared" si="139"/>
        <v>#VALUE!</v>
      </c>
      <c r="Q1031" s="156" t="e">
        <f t="shared" si="140"/>
        <v>#VALUE!</v>
      </c>
      <c r="R1031" s="157" t="str">
        <f t="shared" si="137"/>
        <v>B</v>
      </c>
      <c r="S1031" s="157">
        <f t="shared" si="141"/>
        <v>17.98</v>
      </c>
      <c r="T1031" s="157">
        <f t="shared" si="138"/>
        <v>60.83</v>
      </c>
      <c r="U1031" s="157">
        <f>IF(M1031&lt;&gt;0,IF(M1031=SVS,0,IF(M1031=SVSg,0,IF(M1031=Stundenverrechnungssatz!G6001,0,IF(M1031=Stundenverrechnungssatz!I6001,0,IF(M1031=Stundenverrechnungssatz!K6001,0,IF(M1031=Stundenverrechnungssatz!M6001,0,1)))))))</f>
        <v>0</v>
      </c>
      <c r="V1031" s="20"/>
    </row>
    <row r="1032" spans="1:22" s="38" customFormat="1" ht="15" customHeight="1" x14ac:dyDescent="0.2">
      <c r="A1032" s="160">
        <v>1030</v>
      </c>
      <c r="B1032" s="161" t="s">
        <v>1341</v>
      </c>
      <c r="C1032" s="161" t="s">
        <v>527</v>
      </c>
      <c r="D1032" s="161" t="s">
        <v>210</v>
      </c>
      <c r="E1032" s="161" t="s">
        <v>645</v>
      </c>
      <c r="F1032" s="161" t="s">
        <v>229</v>
      </c>
      <c r="G1032" s="161" t="s">
        <v>351</v>
      </c>
      <c r="H1032" s="162">
        <v>64.739999999999995</v>
      </c>
      <c r="I1032" s="163" t="s">
        <v>214</v>
      </c>
      <c r="J1032" s="158" t="s">
        <v>32</v>
      </c>
      <c r="K1032" s="159"/>
      <c r="L1032" s="153">
        <v>96.05</v>
      </c>
      <c r="M1032" s="154">
        <f t="shared" si="142"/>
        <v>17.98</v>
      </c>
      <c r="N1032" s="155" t="str">
        <f t="shared" si="143"/>
        <v/>
      </c>
      <c r="O1032" s="156">
        <f t="shared" si="144"/>
        <v>6218.2769999999991</v>
      </c>
      <c r="P1032" s="156" t="e">
        <f t="shared" si="139"/>
        <v>#VALUE!</v>
      </c>
      <c r="Q1032" s="156" t="e">
        <f t="shared" si="140"/>
        <v>#VALUE!</v>
      </c>
      <c r="R1032" s="157" t="str">
        <f t="shared" si="137"/>
        <v>B</v>
      </c>
      <c r="S1032" s="157">
        <f t="shared" si="141"/>
        <v>17.98</v>
      </c>
      <c r="T1032" s="157">
        <f t="shared" si="138"/>
        <v>64.739999999999995</v>
      </c>
      <c r="U1032" s="157">
        <f>IF(M1032&lt;&gt;0,IF(M1032=SVS,0,IF(M1032=SVSg,0,IF(M1032=Stundenverrechnungssatz!G6002,0,IF(M1032=Stundenverrechnungssatz!I6002,0,IF(M1032=Stundenverrechnungssatz!K6002,0,IF(M1032=Stundenverrechnungssatz!M6002,0,1)))))))</f>
        <v>0</v>
      </c>
      <c r="V1032" s="20"/>
    </row>
    <row r="1033" spans="1:22" s="38" customFormat="1" ht="15" customHeight="1" x14ac:dyDescent="0.2">
      <c r="A1033" s="160">
        <v>1031</v>
      </c>
      <c r="B1033" s="161" t="s">
        <v>1341</v>
      </c>
      <c r="C1033" s="161" t="s">
        <v>527</v>
      </c>
      <c r="D1033" s="161" t="s">
        <v>210</v>
      </c>
      <c r="E1033" s="161" t="s">
        <v>646</v>
      </c>
      <c r="F1033" s="161" t="s">
        <v>349</v>
      </c>
      <c r="G1033" s="161" t="s">
        <v>351</v>
      </c>
      <c r="H1033" s="162">
        <v>86.15</v>
      </c>
      <c r="I1033" s="163" t="s">
        <v>214</v>
      </c>
      <c r="J1033" s="158" t="s">
        <v>32</v>
      </c>
      <c r="K1033" s="159"/>
      <c r="L1033" s="153">
        <v>96.05</v>
      </c>
      <c r="M1033" s="154">
        <f t="shared" si="142"/>
        <v>17.98</v>
      </c>
      <c r="N1033" s="155" t="str">
        <f t="shared" si="143"/>
        <v/>
      </c>
      <c r="O1033" s="156">
        <f t="shared" si="144"/>
        <v>8274.7075000000004</v>
      </c>
      <c r="P1033" s="156" t="e">
        <f t="shared" si="139"/>
        <v>#VALUE!</v>
      </c>
      <c r="Q1033" s="156" t="e">
        <f t="shared" si="140"/>
        <v>#VALUE!</v>
      </c>
      <c r="R1033" s="157" t="str">
        <f t="shared" si="137"/>
        <v>B</v>
      </c>
      <c r="S1033" s="157">
        <f t="shared" si="141"/>
        <v>17.98</v>
      </c>
      <c r="T1033" s="157">
        <f t="shared" si="138"/>
        <v>86.15</v>
      </c>
      <c r="U1033" s="157">
        <f>IF(M1033&lt;&gt;0,IF(M1033=SVS,0,IF(M1033=SVSg,0,IF(M1033=Stundenverrechnungssatz!G6003,0,IF(M1033=Stundenverrechnungssatz!I6003,0,IF(M1033=Stundenverrechnungssatz!K6003,0,IF(M1033=Stundenverrechnungssatz!M6003,0,1)))))))</f>
        <v>0</v>
      </c>
      <c r="V1033" s="20"/>
    </row>
    <row r="1034" spans="1:22" s="38" customFormat="1" ht="15" customHeight="1" x14ac:dyDescent="0.2">
      <c r="A1034" s="160">
        <v>1032</v>
      </c>
      <c r="B1034" s="161" t="s">
        <v>1341</v>
      </c>
      <c r="C1034" s="161" t="s">
        <v>527</v>
      </c>
      <c r="D1034" s="161" t="s">
        <v>210</v>
      </c>
      <c r="E1034" s="161" t="s">
        <v>622</v>
      </c>
      <c r="F1034" s="161" t="s">
        <v>229</v>
      </c>
      <c r="G1034" s="161" t="s">
        <v>351</v>
      </c>
      <c r="H1034" s="162">
        <v>64.069999999999993</v>
      </c>
      <c r="I1034" s="163" t="s">
        <v>214</v>
      </c>
      <c r="J1034" s="158" t="s">
        <v>32</v>
      </c>
      <c r="K1034" s="159"/>
      <c r="L1034" s="153">
        <v>96.05</v>
      </c>
      <c r="M1034" s="154">
        <f t="shared" si="142"/>
        <v>17.98</v>
      </c>
      <c r="N1034" s="155" t="str">
        <f t="shared" si="143"/>
        <v/>
      </c>
      <c r="O1034" s="156">
        <f t="shared" si="144"/>
        <v>6153.923499999999</v>
      </c>
      <c r="P1034" s="156" t="e">
        <f t="shared" si="139"/>
        <v>#VALUE!</v>
      </c>
      <c r="Q1034" s="156" t="e">
        <f t="shared" si="140"/>
        <v>#VALUE!</v>
      </c>
      <c r="R1034" s="157" t="str">
        <f t="shared" si="137"/>
        <v>B</v>
      </c>
      <c r="S1034" s="157">
        <f t="shared" si="141"/>
        <v>17.98</v>
      </c>
      <c r="T1034" s="157">
        <f t="shared" si="138"/>
        <v>64.069999999999993</v>
      </c>
      <c r="U1034" s="157">
        <f>IF(M1034&lt;&gt;0,IF(M1034=SVS,0,IF(M1034=SVSg,0,IF(M1034=Stundenverrechnungssatz!G6004,0,IF(M1034=Stundenverrechnungssatz!I6004,0,IF(M1034=Stundenverrechnungssatz!K6004,0,IF(M1034=Stundenverrechnungssatz!M6004,0,1)))))))</f>
        <v>0</v>
      </c>
      <c r="V1034" s="20"/>
    </row>
    <row r="1035" spans="1:22" s="38" customFormat="1" ht="15" customHeight="1" x14ac:dyDescent="0.2">
      <c r="A1035" s="160">
        <v>1033</v>
      </c>
      <c r="B1035" s="161" t="s">
        <v>1341</v>
      </c>
      <c r="C1035" s="161" t="s">
        <v>527</v>
      </c>
      <c r="D1035" s="161" t="s">
        <v>210</v>
      </c>
      <c r="E1035" s="161" t="s">
        <v>623</v>
      </c>
      <c r="F1035" s="161" t="s">
        <v>229</v>
      </c>
      <c r="G1035" s="161" t="s">
        <v>221</v>
      </c>
      <c r="H1035" s="162">
        <v>83.87</v>
      </c>
      <c r="I1035" s="163" t="s">
        <v>214</v>
      </c>
      <c r="J1035" s="158" t="s">
        <v>32</v>
      </c>
      <c r="K1035" s="159"/>
      <c r="L1035" s="153">
        <v>96.05</v>
      </c>
      <c r="M1035" s="154">
        <f t="shared" si="142"/>
        <v>17.98</v>
      </c>
      <c r="N1035" s="155" t="str">
        <f t="shared" si="143"/>
        <v/>
      </c>
      <c r="O1035" s="156">
        <f t="shared" si="144"/>
        <v>8055.7134999999998</v>
      </c>
      <c r="P1035" s="156" t="e">
        <f t="shared" si="139"/>
        <v>#VALUE!</v>
      </c>
      <c r="Q1035" s="156" t="e">
        <f t="shared" si="140"/>
        <v>#VALUE!</v>
      </c>
      <c r="R1035" s="157" t="str">
        <f t="shared" si="137"/>
        <v>B</v>
      </c>
      <c r="S1035" s="157">
        <f t="shared" si="141"/>
        <v>17.98</v>
      </c>
      <c r="T1035" s="157">
        <f t="shared" si="138"/>
        <v>83.87</v>
      </c>
      <c r="U1035" s="157">
        <f>IF(M1035&lt;&gt;0,IF(M1035=SVS,0,IF(M1035=SVSg,0,IF(M1035=Stundenverrechnungssatz!G6005,0,IF(M1035=Stundenverrechnungssatz!I6005,0,IF(M1035=Stundenverrechnungssatz!K6005,0,IF(M1035=Stundenverrechnungssatz!M6005,0,1)))))))</f>
        <v>0</v>
      </c>
      <c r="V1035" s="20"/>
    </row>
    <row r="1036" spans="1:22" s="38" customFormat="1" ht="15" customHeight="1" x14ac:dyDescent="0.2">
      <c r="A1036" s="160">
        <v>1034</v>
      </c>
      <c r="B1036" s="161" t="s">
        <v>1341</v>
      </c>
      <c r="C1036" s="161" t="s">
        <v>527</v>
      </c>
      <c r="D1036" s="161" t="s">
        <v>210</v>
      </c>
      <c r="E1036" s="161" t="s">
        <v>624</v>
      </c>
      <c r="F1036" s="161" t="s">
        <v>229</v>
      </c>
      <c r="G1036" s="161" t="s">
        <v>221</v>
      </c>
      <c r="H1036" s="162">
        <v>62.47</v>
      </c>
      <c r="I1036" s="163" t="s">
        <v>214</v>
      </c>
      <c r="J1036" s="158" t="s">
        <v>32</v>
      </c>
      <c r="K1036" s="159"/>
      <c r="L1036" s="153">
        <v>96.05</v>
      </c>
      <c r="M1036" s="154">
        <f t="shared" si="142"/>
        <v>17.98</v>
      </c>
      <c r="N1036" s="155" t="str">
        <f t="shared" si="143"/>
        <v/>
      </c>
      <c r="O1036" s="156">
        <f t="shared" si="144"/>
        <v>6000.2434999999996</v>
      </c>
      <c r="P1036" s="156" t="e">
        <f t="shared" si="139"/>
        <v>#VALUE!</v>
      </c>
      <c r="Q1036" s="156" t="e">
        <f t="shared" si="140"/>
        <v>#VALUE!</v>
      </c>
      <c r="R1036" s="157" t="str">
        <f t="shared" si="137"/>
        <v>B</v>
      </c>
      <c r="S1036" s="157">
        <f t="shared" si="141"/>
        <v>17.98</v>
      </c>
      <c r="T1036" s="157">
        <f t="shared" si="138"/>
        <v>62.47</v>
      </c>
      <c r="U1036" s="157">
        <f>IF(M1036&lt;&gt;0,IF(M1036=SVS,0,IF(M1036=SVSg,0,IF(M1036=Stundenverrechnungssatz!G6006,0,IF(M1036=Stundenverrechnungssatz!I6006,0,IF(M1036=Stundenverrechnungssatz!K6006,0,IF(M1036=Stundenverrechnungssatz!M6006,0,1)))))))</f>
        <v>0</v>
      </c>
      <c r="V1036" s="20"/>
    </row>
    <row r="1037" spans="1:22" s="38" customFormat="1" ht="15" customHeight="1" x14ac:dyDescent="0.2">
      <c r="A1037" s="160">
        <v>1035</v>
      </c>
      <c r="B1037" s="161" t="s">
        <v>1341</v>
      </c>
      <c r="C1037" s="161" t="s">
        <v>527</v>
      </c>
      <c r="D1037" s="161" t="s">
        <v>210</v>
      </c>
      <c r="E1037" s="161" t="s">
        <v>625</v>
      </c>
      <c r="F1037" s="161" t="s">
        <v>220</v>
      </c>
      <c r="G1037" s="161" t="s">
        <v>221</v>
      </c>
      <c r="H1037" s="162">
        <v>83.01</v>
      </c>
      <c r="I1037" s="163" t="s">
        <v>214</v>
      </c>
      <c r="J1037" s="158" t="s">
        <v>32</v>
      </c>
      <c r="K1037" s="159"/>
      <c r="L1037" s="153">
        <v>96.05</v>
      </c>
      <c r="M1037" s="154">
        <f t="shared" si="142"/>
        <v>17.98</v>
      </c>
      <c r="N1037" s="155" t="str">
        <f t="shared" si="143"/>
        <v/>
      </c>
      <c r="O1037" s="156">
        <f t="shared" si="144"/>
        <v>7973.1105000000007</v>
      </c>
      <c r="P1037" s="156" t="e">
        <f t="shared" si="139"/>
        <v>#VALUE!</v>
      </c>
      <c r="Q1037" s="156" t="e">
        <f t="shared" si="140"/>
        <v>#VALUE!</v>
      </c>
      <c r="R1037" s="157" t="str">
        <f t="shared" si="137"/>
        <v>B</v>
      </c>
      <c r="S1037" s="157">
        <f t="shared" si="141"/>
        <v>17.98</v>
      </c>
      <c r="T1037" s="157">
        <f t="shared" si="138"/>
        <v>83.01</v>
      </c>
      <c r="U1037" s="157">
        <f>IF(M1037&lt;&gt;0,IF(M1037=SVS,0,IF(M1037=SVSg,0,IF(M1037=Stundenverrechnungssatz!G6007,0,IF(M1037=Stundenverrechnungssatz!I6007,0,IF(M1037=Stundenverrechnungssatz!K6007,0,IF(M1037=Stundenverrechnungssatz!M6007,0,1)))))))</f>
        <v>0</v>
      </c>
      <c r="V1037" s="20"/>
    </row>
    <row r="1038" spans="1:22" s="38" customFormat="1" ht="15" customHeight="1" x14ac:dyDescent="0.2">
      <c r="A1038" s="160">
        <v>1036</v>
      </c>
      <c r="B1038" s="161" t="s">
        <v>1341</v>
      </c>
      <c r="C1038" s="161" t="s">
        <v>527</v>
      </c>
      <c r="D1038" s="161" t="s">
        <v>210</v>
      </c>
      <c r="E1038" s="161" t="s">
        <v>626</v>
      </c>
      <c r="F1038" s="161" t="s">
        <v>222</v>
      </c>
      <c r="G1038" s="161" t="s">
        <v>221</v>
      </c>
      <c r="H1038" s="162">
        <v>41.08</v>
      </c>
      <c r="I1038" s="163"/>
      <c r="J1038" s="158" t="s">
        <v>63</v>
      </c>
      <c r="K1038" s="159"/>
      <c r="L1038" s="153">
        <v>38.08</v>
      </c>
      <c r="M1038" s="154">
        <f t="shared" si="142"/>
        <v>17.98</v>
      </c>
      <c r="N1038" s="155" t="str">
        <f t="shared" si="143"/>
        <v/>
      </c>
      <c r="O1038" s="156">
        <f t="shared" si="144"/>
        <v>1564.3263999999999</v>
      </c>
      <c r="P1038" s="156" t="e">
        <f t="shared" si="139"/>
        <v>#VALUE!</v>
      </c>
      <c r="Q1038" s="156" t="e">
        <f t="shared" si="140"/>
        <v>#VALUE!</v>
      </c>
      <c r="R1038" s="157" t="str">
        <f t="shared" si="137"/>
        <v>T</v>
      </c>
      <c r="S1038" s="157">
        <f t="shared" si="141"/>
        <v>17.98</v>
      </c>
      <c r="T1038" s="157">
        <f t="shared" si="138"/>
        <v>0</v>
      </c>
      <c r="U1038" s="157">
        <f>IF(M1038&lt;&gt;0,IF(M1038=SVS,0,IF(M1038=SVSg,0,IF(M1038=Stundenverrechnungssatz!G6008,0,IF(M1038=Stundenverrechnungssatz!I6008,0,IF(M1038=Stundenverrechnungssatz!K6008,0,IF(M1038=Stundenverrechnungssatz!M6008,0,1)))))))</f>
        <v>0</v>
      </c>
      <c r="V1038" s="20"/>
    </row>
    <row r="1039" spans="1:22" s="38" customFormat="1" ht="15" customHeight="1" x14ac:dyDescent="0.2">
      <c r="A1039" s="160">
        <v>1037</v>
      </c>
      <c r="B1039" s="161" t="s">
        <v>1341</v>
      </c>
      <c r="C1039" s="161" t="s">
        <v>527</v>
      </c>
      <c r="D1039" s="161" t="s">
        <v>210</v>
      </c>
      <c r="E1039" s="161" t="s">
        <v>627</v>
      </c>
      <c r="F1039" s="161" t="s">
        <v>216</v>
      </c>
      <c r="G1039" s="161" t="s">
        <v>217</v>
      </c>
      <c r="H1039" s="162">
        <v>4.5</v>
      </c>
      <c r="I1039" s="163"/>
      <c r="J1039" s="158" t="s">
        <v>119</v>
      </c>
      <c r="K1039" s="159"/>
      <c r="L1039" s="153">
        <v>0</v>
      </c>
      <c r="M1039" s="154">
        <f t="shared" si="142"/>
        <v>17.98</v>
      </c>
      <c r="N1039" s="155">
        <f t="shared" si="143"/>
        <v>1.0000000000000001E-5</v>
      </c>
      <c r="O1039" s="156">
        <f t="shared" si="144"/>
        <v>0</v>
      </c>
      <c r="P1039" s="156">
        <f t="shared" si="139"/>
        <v>0</v>
      </c>
      <c r="Q1039" s="156">
        <f t="shared" si="140"/>
        <v>0</v>
      </c>
      <c r="R1039" s="157" t="str">
        <f t="shared" si="137"/>
        <v>n</v>
      </c>
      <c r="S1039" s="157">
        <f t="shared" si="141"/>
        <v>17.98</v>
      </c>
      <c r="T1039" s="157">
        <f t="shared" si="138"/>
        <v>0</v>
      </c>
      <c r="U1039" s="157">
        <f>IF(M1039&lt;&gt;0,IF(M1039=SVS,0,IF(M1039=SVSg,0,IF(M1039=Stundenverrechnungssatz!G6009,0,IF(M1039=Stundenverrechnungssatz!I6009,0,IF(M1039=Stundenverrechnungssatz!K6009,0,IF(M1039=Stundenverrechnungssatz!M6009,0,1)))))))</f>
        <v>0</v>
      </c>
      <c r="V1039" s="20"/>
    </row>
    <row r="1040" spans="1:22" s="38" customFormat="1" ht="15" customHeight="1" x14ac:dyDescent="0.2">
      <c r="A1040" s="160">
        <v>1038</v>
      </c>
      <c r="B1040" s="161" t="s">
        <v>1341</v>
      </c>
      <c r="C1040" s="161" t="s">
        <v>527</v>
      </c>
      <c r="D1040" s="161" t="s">
        <v>210</v>
      </c>
      <c r="E1040" s="161" t="s">
        <v>628</v>
      </c>
      <c r="F1040" s="161" t="s">
        <v>239</v>
      </c>
      <c r="G1040" s="161" t="s">
        <v>217</v>
      </c>
      <c r="H1040" s="162">
        <v>6.25</v>
      </c>
      <c r="I1040" s="163"/>
      <c r="J1040" s="158" t="s">
        <v>34</v>
      </c>
      <c r="K1040" s="159"/>
      <c r="L1040" s="153">
        <v>191.11</v>
      </c>
      <c r="M1040" s="154">
        <f t="shared" si="142"/>
        <v>17.98</v>
      </c>
      <c r="N1040" s="155" t="str">
        <f t="shared" si="143"/>
        <v/>
      </c>
      <c r="O1040" s="156">
        <f t="shared" si="144"/>
        <v>1194.4375</v>
      </c>
      <c r="P1040" s="156" t="e">
        <f t="shared" si="139"/>
        <v>#VALUE!</v>
      </c>
      <c r="Q1040" s="156" t="e">
        <f t="shared" si="140"/>
        <v>#VALUE!</v>
      </c>
      <c r="R1040" s="157" t="str">
        <f t="shared" ref="R1040:R1103" si="145">LEFT(J1040,1)</f>
        <v>C</v>
      </c>
      <c r="S1040" s="157">
        <f t="shared" si="141"/>
        <v>17.98</v>
      </c>
      <c r="T1040" s="157">
        <f t="shared" si="138"/>
        <v>0</v>
      </c>
      <c r="U1040" s="157">
        <f>IF(M1040&lt;&gt;0,IF(M1040=SVS,0,IF(M1040=SVSg,0,IF(M1040=Stundenverrechnungssatz!G6010,0,IF(M1040=Stundenverrechnungssatz!I6010,0,IF(M1040=Stundenverrechnungssatz!K6010,0,IF(M1040=Stundenverrechnungssatz!M6010,0,1)))))))</f>
        <v>0</v>
      </c>
      <c r="V1040" s="20"/>
    </row>
    <row r="1041" spans="1:22" s="38" customFormat="1" ht="15" customHeight="1" x14ac:dyDescent="0.2">
      <c r="A1041" s="160">
        <v>1039</v>
      </c>
      <c r="B1041" s="161" t="s">
        <v>1341</v>
      </c>
      <c r="C1041" s="161" t="s">
        <v>527</v>
      </c>
      <c r="D1041" s="161" t="s">
        <v>210</v>
      </c>
      <c r="E1041" s="161" t="s">
        <v>629</v>
      </c>
      <c r="F1041" s="161" t="s">
        <v>258</v>
      </c>
      <c r="G1041" s="161" t="s">
        <v>217</v>
      </c>
      <c r="H1041" s="162">
        <v>9.24</v>
      </c>
      <c r="I1041" s="163"/>
      <c r="J1041" s="158" t="s">
        <v>34</v>
      </c>
      <c r="K1041" s="159"/>
      <c r="L1041" s="153">
        <v>191.11</v>
      </c>
      <c r="M1041" s="154">
        <f t="shared" si="142"/>
        <v>17.98</v>
      </c>
      <c r="N1041" s="155" t="str">
        <f t="shared" si="143"/>
        <v/>
      </c>
      <c r="O1041" s="156">
        <f t="shared" si="144"/>
        <v>1765.8564000000001</v>
      </c>
      <c r="P1041" s="156" t="e">
        <f t="shared" si="139"/>
        <v>#VALUE!</v>
      </c>
      <c r="Q1041" s="156" t="e">
        <f t="shared" si="140"/>
        <v>#VALUE!</v>
      </c>
      <c r="R1041" s="157" t="str">
        <f t="shared" si="145"/>
        <v>C</v>
      </c>
      <c r="S1041" s="157">
        <f t="shared" si="141"/>
        <v>17.98</v>
      </c>
      <c r="T1041" s="157">
        <f t="shared" si="138"/>
        <v>0</v>
      </c>
      <c r="U1041" s="157">
        <f>IF(M1041&lt;&gt;0,IF(M1041=SVS,0,IF(M1041=SVSg,0,IF(M1041=Stundenverrechnungssatz!G6011,0,IF(M1041=Stundenverrechnungssatz!I6011,0,IF(M1041=Stundenverrechnungssatz!K6011,0,IF(M1041=Stundenverrechnungssatz!M6011,0,1)))))))</f>
        <v>0</v>
      </c>
      <c r="V1041" s="20"/>
    </row>
    <row r="1042" spans="1:22" s="38" customFormat="1" ht="15" customHeight="1" x14ac:dyDescent="0.2">
      <c r="A1042" s="160">
        <v>1040</v>
      </c>
      <c r="B1042" s="161" t="s">
        <v>1341</v>
      </c>
      <c r="C1042" s="161" t="s">
        <v>527</v>
      </c>
      <c r="D1042" s="161" t="s">
        <v>210</v>
      </c>
      <c r="E1042" s="161" t="s">
        <v>630</v>
      </c>
      <c r="F1042" s="161" t="s">
        <v>470</v>
      </c>
      <c r="G1042" s="161" t="s">
        <v>351</v>
      </c>
      <c r="H1042" s="162">
        <v>62.93</v>
      </c>
      <c r="I1042" s="163" t="s">
        <v>214</v>
      </c>
      <c r="J1042" s="158" t="s">
        <v>50</v>
      </c>
      <c r="K1042" s="159"/>
      <c r="L1042" s="153">
        <v>191.11</v>
      </c>
      <c r="M1042" s="154">
        <f t="shared" si="142"/>
        <v>17.98</v>
      </c>
      <c r="N1042" s="155" t="str">
        <f t="shared" si="143"/>
        <v/>
      </c>
      <c r="O1042" s="156">
        <f t="shared" si="144"/>
        <v>12026.552300000001</v>
      </c>
      <c r="P1042" s="156" t="e">
        <f t="shared" si="139"/>
        <v>#VALUE!</v>
      </c>
      <c r="Q1042" s="156" t="e">
        <f t="shared" si="140"/>
        <v>#VALUE!</v>
      </c>
      <c r="R1042" s="157" t="str">
        <f t="shared" si="145"/>
        <v>B</v>
      </c>
      <c r="S1042" s="157">
        <f t="shared" si="141"/>
        <v>17.98</v>
      </c>
      <c r="T1042" s="157">
        <f t="shared" si="138"/>
        <v>62.93</v>
      </c>
      <c r="U1042" s="157">
        <f>IF(M1042&lt;&gt;0,IF(M1042=SVS,0,IF(M1042=SVSg,0,IF(M1042=Stundenverrechnungssatz!G6012,0,IF(M1042=Stundenverrechnungssatz!I6012,0,IF(M1042=Stundenverrechnungssatz!K6012,0,IF(M1042=Stundenverrechnungssatz!M6012,0,1)))))))</f>
        <v>0</v>
      </c>
      <c r="V1042" s="20"/>
    </row>
    <row r="1043" spans="1:22" s="38" customFormat="1" ht="15" customHeight="1" x14ac:dyDescent="0.2">
      <c r="A1043" s="160">
        <v>1041</v>
      </c>
      <c r="B1043" s="161" t="s">
        <v>1341</v>
      </c>
      <c r="C1043" s="161" t="s">
        <v>527</v>
      </c>
      <c r="D1043" s="161" t="s">
        <v>210</v>
      </c>
      <c r="E1043" s="161" t="s">
        <v>631</v>
      </c>
      <c r="F1043" s="161" t="s">
        <v>470</v>
      </c>
      <c r="G1043" s="161" t="s">
        <v>351</v>
      </c>
      <c r="H1043" s="162">
        <v>63.85</v>
      </c>
      <c r="I1043" s="163" t="s">
        <v>214</v>
      </c>
      <c r="J1043" s="158" t="s">
        <v>50</v>
      </c>
      <c r="K1043" s="159"/>
      <c r="L1043" s="153">
        <v>191.11</v>
      </c>
      <c r="M1043" s="154">
        <f t="shared" si="142"/>
        <v>17.98</v>
      </c>
      <c r="N1043" s="155" t="str">
        <f t="shared" si="143"/>
        <v/>
      </c>
      <c r="O1043" s="156">
        <f t="shared" si="144"/>
        <v>12202.373500000002</v>
      </c>
      <c r="P1043" s="156" t="e">
        <f t="shared" si="139"/>
        <v>#VALUE!</v>
      </c>
      <c r="Q1043" s="156" t="e">
        <f t="shared" si="140"/>
        <v>#VALUE!</v>
      </c>
      <c r="R1043" s="157" t="str">
        <f t="shared" si="145"/>
        <v>B</v>
      </c>
      <c r="S1043" s="157">
        <f t="shared" si="141"/>
        <v>17.98</v>
      </c>
      <c r="T1043" s="157">
        <f t="shared" si="138"/>
        <v>63.85</v>
      </c>
      <c r="U1043" s="157">
        <f>IF(M1043&lt;&gt;0,IF(M1043=SVS,0,IF(M1043=SVSg,0,IF(M1043=Stundenverrechnungssatz!G6013,0,IF(M1043=Stundenverrechnungssatz!I6013,0,IF(M1043=Stundenverrechnungssatz!K6013,0,IF(M1043=Stundenverrechnungssatz!M6013,0,1)))))))</f>
        <v>0</v>
      </c>
      <c r="V1043" s="20"/>
    </row>
    <row r="1044" spans="1:22" s="38" customFormat="1" ht="15" customHeight="1" x14ac:dyDescent="0.2">
      <c r="A1044" s="160">
        <v>1042</v>
      </c>
      <c r="B1044" s="161" t="s">
        <v>1341</v>
      </c>
      <c r="C1044" s="161" t="s">
        <v>527</v>
      </c>
      <c r="D1044" s="161" t="s">
        <v>210</v>
      </c>
      <c r="E1044" s="161" t="s">
        <v>632</v>
      </c>
      <c r="F1044" s="161" t="s">
        <v>43</v>
      </c>
      <c r="G1044" s="161" t="s">
        <v>351</v>
      </c>
      <c r="H1044" s="162">
        <v>15.31</v>
      </c>
      <c r="I1044" s="163"/>
      <c r="J1044" s="158" t="s">
        <v>31</v>
      </c>
      <c r="K1044" s="159"/>
      <c r="L1044" s="153">
        <v>96.05</v>
      </c>
      <c r="M1044" s="154">
        <f t="shared" si="142"/>
        <v>17.98</v>
      </c>
      <c r="N1044" s="155" t="str">
        <f t="shared" si="143"/>
        <v/>
      </c>
      <c r="O1044" s="156">
        <f t="shared" si="144"/>
        <v>1470.5255</v>
      </c>
      <c r="P1044" s="156" t="e">
        <f t="shared" si="139"/>
        <v>#VALUE!</v>
      </c>
      <c r="Q1044" s="156" t="e">
        <f t="shared" si="140"/>
        <v>#VALUE!</v>
      </c>
      <c r="R1044" s="157" t="str">
        <f t="shared" si="145"/>
        <v>A</v>
      </c>
      <c r="S1044" s="157">
        <f t="shared" si="141"/>
        <v>17.98</v>
      </c>
      <c r="T1044" s="157">
        <f t="shared" si="138"/>
        <v>0</v>
      </c>
      <c r="U1044" s="157">
        <f>IF(M1044&lt;&gt;0,IF(M1044=SVS,0,IF(M1044=SVSg,0,IF(M1044=Stundenverrechnungssatz!G6014,0,IF(M1044=Stundenverrechnungssatz!I6014,0,IF(M1044=Stundenverrechnungssatz!K6014,0,IF(M1044=Stundenverrechnungssatz!M6014,0,1)))))))</f>
        <v>0</v>
      </c>
      <c r="V1044" s="20"/>
    </row>
    <row r="1045" spans="1:22" s="38" customFormat="1" ht="15" customHeight="1" x14ac:dyDescent="0.2">
      <c r="A1045" s="160">
        <v>1043</v>
      </c>
      <c r="B1045" s="161" t="s">
        <v>1341</v>
      </c>
      <c r="C1045" s="161" t="s">
        <v>527</v>
      </c>
      <c r="D1045" s="161" t="s">
        <v>210</v>
      </c>
      <c r="E1045" s="161" t="s">
        <v>633</v>
      </c>
      <c r="F1045" s="161" t="s">
        <v>43</v>
      </c>
      <c r="G1045" s="161" t="s">
        <v>351</v>
      </c>
      <c r="H1045" s="162">
        <v>35.28</v>
      </c>
      <c r="I1045" s="163"/>
      <c r="J1045" s="158" t="s">
        <v>31</v>
      </c>
      <c r="K1045" s="159"/>
      <c r="L1045" s="153">
        <v>96.05</v>
      </c>
      <c r="M1045" s="154">
        <f t="shared" si="142"/>
        <v>17.98</v>
      </c>
      <c r="N1045" s="155" t="str">
        <f t="shared" si="143"/>
        <v/>
      </c>
      <c r="O1045" s="156">
        <f t="shared" si="144"/>
        <v>3388.6440000000002</v>
      </c>
      <c r="P1045" s="156" t="e">
        <f t="shared" si="139"/>
        <v>#VALUE!</v>
      </c>
      <c r="Q1045" s="156" t="e">
        <f t="shared" si="140"/>
        <v>#VALUE!</v>
      </c>
      <c r="R1045" s="157" t="str">
        <f t="shared" si="145"/>
        <v>A</v>
      </c>
      <c r="S1045" s="157">
        <f t="shared" si="141"/>
        <v>17.98</v>
      </c>
      <c r="T1045" s="157">
        <f t="shared" si="138"/>
        <v>0</v>
      </c>
      <c r="U1045" s="157">
        <f>IF(M1045&lt;&gt;0,IF(M1045=SVS,0,IF(M1045=SVSg,0,IF(M1045=Stundenverrechnungssatz!G6015,0,IF(M1045=Stundenverrechnungssatz!I6015,0,IF(M1045=Stundenverrechnungssatz!K6015,0,IF(M1045=Stundenverrechnungssatz!M6015,0,1)))))))</f>
        <v>0</v>
      </c>
      <c r="V1045" s="20"/>
    </row>
    <row r="1046" spans="1:22" s="38" customFormat="1" ht="15" customHeight="1" x14ac:dyDescent="0.2">
      <c r="A1046" s="160">
        <v>1044</v>
      </c>
      <c r="B1046" s="161" t="s">
        <v>1341</v>
      </c>
      <c r="C1046" s="161" t="s">
        <v>527</v>
      </c>
      <c r="D1046" s="161" t="s">
        <v>210</v>
      </c>
      <c r="E1046" s="161" t="s">
        <v>1363</v>
      </c>
      <c r="F1046" s="161" t="s">
        <v>538</v>
      </c>
      <c r="G1046" s="161" t="s">
        <v>351</v>
      </c>
      <c r="H1046" s="162">
        <v>23.86</v>
      </c>
      <c r="I1046" s="163" t="s">
        <v>214</v>
      </c>
      <c r="J1046" s="158" t="s">
        <v>37</v>
      </c>
      <c r="K1046" s="159"/>
      <c r="L1046" s="153">
        <v>191.11</v>
      </c>
      <c r="M1046" s="154">
        <f t="shared" si="142"/>
        <v>17.98</v>
      </c>
      <c r="N1046" s="155" t="str">
        <f t="shared" si="143"/>
        <v/>
      </c>
      <c r="O1046" s="156">
        <f t="shared" si="144"/>
        <v>4559.8846000000003</v>
      </c>
      <c r="P1046" s="156" t="e">
        <f t="shared" si="139"/>
        <v>#VALUE!</v>
      </c>
      <c r="Q1046" s="156" t="e">
        <f t="shared" si="140"/>
        <v>#VALUE!</v>
      </c>
      <c r="R1046" s="157" t="str">
        <f t="shared" si="145"/>
        <v>G</v>
      </c>
      <c r="S1046" s="157">
        <f t="shared" si="141"/>
        <v>17.98</v>
      </c>
      <c r="T1046" s="157">
        <f t="shared" si="138"/>
        <v>23.86</v>
      </c>
      <c r="U1046" s="157">
        <f>IF(M1046&lt;&gt;0,IF(M1046=SVS,0,IF(M1046=SVSg,0,IF(M1046=Stundenverrechnungssatz!G6016,0,IF(M1046=Stundenverrechnungssatz!I6016,0,IF(M1046=Stundenverrechnungssatz!K6016,0,IF(M1046=Stundenverrechnungssatz!M6016,0,1)))))))</f>
        <v>0</v>
      </c>
      <c r="V1046" s="20"/>
    </row>
    <row r="1047" spans="1:22" s="38" customFormat="1" ht="15" customHeight="1" x14ac:dyDescent="0.2">
      <c r="A1047" s="160">
        <v>1045</v>
      </c>
      <c r="B1047" s="161" t="s">
        <v>1341</v>
      </c>
      <c r="C1047" s="161" t="s">
        <v>527</v>
      </c>
      <c r="D1047" s="161" t="s">
        <v>210</v>
      </c>
      <c r="E1047" s="161" t="s">
        <v>1364</v>
      </c>
      <c r="F1047" s="161" t="s">
        <v>244</v>
      </c>
      <c r="G1047" s="161" t="s">
        <v>217</v>
      </c>
      <c r="H1047" s="162">
        <v>10.16</v>
      </c>
      <c r="I1047" s="163"/>
      <c r="J1047" s="158" t="s">
        <v>34</v>
      </c>
      <c r="K1047" s="159"/>
      <c r="L1047" s="153">
        <v>191.11</v>
      </c>
      <c r="M1047" s="154">
        <f t="shared" si="142"/>
        <v>17.98</v>
      </c>
      <c r="N1047" s="155" t="str">
        <f t="shared" si="143"/>
        <v/>
      </c>
      <c r="O1047" s="156">
        <f t="shared" si="144"/>
        <v>1941.6776000000002</v>
      </c>
      <c r="P1047" s="156" t="e">
        <f t="shared" si="139"/>
        <v>#VALUE!</v>
      </c>
      <c r="Q1047" s="156" t="e">
        <f t="shared" si="140"/>
        <v>#VALUE!</v>
      </c>
      <c r="R1047" s="157" t="str">
        <f t="shared" si="145"/>
        <v>C</v>
      </c>
      <c r="S1047" s="157">
        <f t="shared" si="141"/>
        <v>17.98</v>
      </c>
      <c r="T1047" s="157">
        <f t="shared" si="138"/>
        <v>0</v>
      </c>
      <c r="U1047" s="157">
        <f>IF(M1047&lt;&gt;0,IF(M1047=SVS,0,IF(M1047=SVSg,0,IF(M1047=Stundenverrechnungssatz!G6017,0,IF(M1047=Stundenverrechnungssatz!I6017,0,IF(M1047=Stundenverrechnungssatz!K6017,0,IF(M1047=Stundenverrechnungssatz!M6017,0,1)))))))</f>
        <v>0</v>
      </c>
      <c r="V1047" s="20"/>
    </row>
    <row r="1048" spans="1:22" s="38" customFormat="1" ht="15" customHeight="1" x14ac:dyDescent="0.2">
      <c r="A1048" s="160">
        <v>1046</v>
      </c>
      <c r="B1048" s="161" t="s">
        <v>1341</v>
      </c>
      <c r="C1048" s="161" t="s">
        <v>527</v>
      </c>
      <c r="D1048" s="161" t="s">
        <v>210</v>
      </c>
      <c r="E1048" s="161" t="s">
        <v>1365</v>
      </c>
      <c r="F1048" s="161" t="s">
        <v>216</v>
      </c>
      <c r="G1048" s="161" t="s">
        <v>217</v>
      </c>
      <c r="H1048" s="162">
        <v>3.51</v>
      </c>
      <c r="I1048" s="163"/>
      <c r="J1048" s="158" t="s">
        <v>119</v>
      </c>
      <c r="K1048" s="159"/>
      <c r="L1048" s="153">
        <v>0</v>
      </c>
      <c r="M1048" s="154">
        <f t="shared" si="142"/>
        <v>17.98</v>
      </c>
      <c r="N1048" s="155">
        <f t="shared" si="143"/>
        <v>1.0000000000000001E-5</v>
      </c>
      <c r="O1048" s="156">
        <f t="shared" si="144"/>
        <v>0</v>
      </c>
      <c r="P1048" s="156">
        <f t="shared" si="139"/>
        <v>0</v>
      </c>
      <c r="Q1048" s="156">
        <f t="shared" si="140"/>
        <v>0</v>
      </c>
      <c r="R1048" s="157" t="str">
        <f t="shared" si="145"/>
        <v>n</v>
      </c>
      <c r="S1048" s="157">
        <f t="shared" si="141"/>
        <v>17.98</v>
      </c>
      <c r="T1048" s="157">
        <f t="shared" si="138"/>
        <v>0</v>
      </c>
      <c r="U1048" s="157">
        <f>IF(M1048&lt;&gt;0,IF(M1048=SVS,0,IF(M1048=SVSg,0,IF(M1048=Stundenverrechnungssatz!G6018,0,IF(M1048=Stundenverrechnungssatz!I6018,0,IF(M1048=Stundenverrechnungssatz!K6018,0,IF(M1048=Stundenverrechnungssatz!M6018,0,1)))))))</f>
        <v>0</v>
      </c>
      <c r="V1048" s="20"/>
    </row>
    <row r="1049" spans="1:22" s="38" customFormat="1" ht="15" customHeight="1" x14ac:dyDescent="0.2">
      <c r="A1049" s="160">
        <v>1047</v>
      </c>
      <c r="B1049" s="161" t="s">
        <v>1341</v>
      </c>
      <c r="C1049" s="161" t="s">
        <v>527</v>
      </c>
      <c r="D1049" s="161" t="s">
        <v>210</v>
      </c>
      <c r="E1049" s="161" t="s">
        <v>1366</v>
      </c>
      <c r="F1049" s="161" t="s">
        <v>229</v>
      </c>
      <c r="G1049" s="161" t="s">
        <v>351</v>
      </c>
      <c r="H1049" s="162">
        <v>63.23</v>
      </c>
      <c r="I1049" s="163" t="s">
        <v>214</v>
      </c>
      <c r="J1049" s="158" t="s">
        <v>32</v>
      </c>
      <c r="K1049" s="159"/>
      <c r="L1049" s="153">
        <v>96.05</v>
      </c>
      <c r="M1049" s="154">
        <f t="shared" si="142"/>
        <v>17.98</v>
      </c>
      <c r="N1049" s="155" t="str">
        <f t="shared" si="143"/>
        <v/>
      </c>
      <c r="O1049" s="156">
        <f t="shared" si="144"/>
        <v>6073.2414999999992</v>
      </c>
      <c r="P1049" s="156" t="e">
        <f t="shared" si="139"/>
        <v>#VALUE!</v>
      </c>
      <c r="Q1049" s="156" t="e">
        <f t="shared" si="140"/>
        <v>#VALUE!</v>
      </c>
      <c r="R1049" s="157" t="str">
        <f t="shared" si="145"/>
        <v>B</v>
      </c>
      <c r="S1049" s="157">
        <f t="shared" si="141"/>
        <v>17.98</v>
      </c>
      <c r="T1049" s="157">
        <f t="shared" si="138"/>
        <v>63.23</v>
      </c>
      <c r="U1049" s="157">
        <f>IF(M1049&lt;&gt;0,IF(M1049=SVS,0,IF(M1049=SVSg,0,IF(M1049=Stundenverrechnungssatz!G6019,0,IF(M1049=Stundenverrechnungssatz!I6019,0,IF(M1049=Stundenverrechnungssatz!K6019,0,IF(M1049=Stundenverrechnungssatz!M6019,0,1)))))))</f>
        <v>0</v>
      </c>
      <c r="V1049" s="20"/>
    </row>
    <row r="1050" spans="1:22" s="38" customFormat="1" ht="15" customHeight="1" x14ac:dyDescent="0.2">
      <c r="A1050" s="160">
        <v>1048</v>
      </c>
      <c r="B1050" s="161" t="s">
        <v>1341</v>
      </c>
      <c r="C1050" s="161" t="s">
        <v>527</v>
      </c>
      <c r="D1050" s="161" t="s">
        <v>210</v>
      </c>
      <c r="E1050" s="161" t="s">
        <v>474</v>
      </c>
      <c r="F1050" s="161" t="s">
        <v>212</v>
      </c>
      <c r="G1050" s="161" t="s">
        <v>221</v>
      </c>
      <c r="H1050" s="162">
        <v>129.4</v>
      </c>
      <c r="I1050" s="163" t="s">
        <v>214</v>
      </c>
      <c r="J1050" s="158" t="s">
        <v>55</v>
      </c>
      <c r="K1050" s="159"/>
      <c r="L1050" s="153">
        <v>96.05</v>
      </c>
      <c r="M1050" s="154">
        <f t="shared" si="142"/>
        <v>17.98</v>
      </c>
      <c r="N1050" s="155" t="str">
        <f t="shared" si="143"/>
        <v/>
      </c>
      <c r="O1050" s="156">
        <f t="shared" si="144"/>
        <v>12428.87</v>
      </c>
      <c r="P1050" s="156" t="e">
        <f t="shared" si="139"/>
        <v>#VALUE!</v>
      </c>
      <c r="Q1050" s="156" t="e">
        <f t="shared" si="140"/>
        <v>#VALUE!</v>
      </c>
      <c r="R1050" s="157" t="str">
        <f t="shared" si="145"/>
        <v>F</v>
      </c>
      <c r="S1050" s="157">
        <f t="shared" si="141"/>
        <v>17.98</v>
      </c>
      <c r="T1050" s="157">
        <f t="shared" si="138"/>
        <v>129.4</v>
      </c>
      <c r="U1050" s="157">
        <f>IF(M1050&lt;&gt;0,IF(M1050=SVS,0,IF(M1050=SVSg,0,IF(M1050=Stundenverrechnungssatz!G6020,0,IF(M1050=Stundenverrechnungssatz!I6020,0,IF(M1050=Stundenverrechnungssatz!K6020,0,IF(M1050=Stundenverrechnungssatz!M6020,0,1)))))))</f>
        <v>0</v>
      </c>
      <c r="V1050" s="20"/>
    </row>
    <row r="1051" spans="1:22" s="38" customFormat="1" ht="15" customHeight="1" x14ac:dyDescent="0.2">
      <c r="A1051" s="160">
        <v>1049</v>
      </c>
      <c r="B1051" s="161" t="s">
        <v>1341</v>
      </c>
      <c r="C1051" s="161" t="s">
        <v>527</v>
      </c>
      <c r="D1051" s="161" t="s">
        <v>210</v>
      </c>
      <c r="E1051" s="161" t="s">
        <v>591</v>
      </c>
      <c r="F1051" s="161" t="s">
        <v>212</v>
      </c>
      <c r="G1051" s="161" t="s">
        <v>351</v>
      </c>
      <c r="H1051" s="162">
        <v>74.12</v>
      </c>
      <c r="I1051" s="163" t="s">
        <v>214</v>
      </c>
      <c r="J1051" s="158" t="s">
        <v>55</v>
      </c>
      <c r="K1051" s="159"/>
      <c r="L1051" s="153">
        <v>96.05</v>
      </c>
      <c r="M1051" s="154">
        <f t="shared" si="142"/>
        <v>17.98</v>
      </c>
      <c r="N1051" s="155" t="str">
        <f t="shared" si="143"/>
        <v/>
      </c>
      <c r="O1051" s="156">
        <f t="shared" si="144"/>
        <v>7119.2260000000006</v>
      </c>
      <c r="P1051" s="156" t="e">
        <f t="shared" si="139"/>
        <v>#VALUE!</v>
      </c>
      <c r="Q1051" s="156" t="e">
        <f t="shared" si="140"/>
        <v>#VALUE!</v>
      </c>
      <c r="R1051" s="157" t="str">
        <f t="shared" si="145"/>
        <v>F</v>
      </c>
      <c r="S1051" s="157">
        <f t="shared" si="141"/>
        <v>17.98</v>
      </c>
      <c r="T1051" s="157">
        <f t="shared" si="138"/>
        <v>74.12</v>
      </c>
      <c r="U1051" s="157">
        <f>IF(M1051&lt;&gt;0,IF(M1051=SVS,0,IF(M1051=SVSg,0,IF(M1051=Stundenverrechnungssatz!G6021,0,IF(M1051=Stundenverrechnungssatz!I6021,0,IF(M1051=Stundenverrechnungssatz!K6021,0,IF(M1051=Stundenverrechnungssatz!M6021,0,1)))))))</f>
        <v>0</v>
      </c>
      <c r="V1051" s="20"/>
    </row>
    <row r="1052" spans="1:22" s="38" customFormat="1" ht="15" customHeight="1" x14ac:dyDescent="0.2">
      <c r="A1052" s="160">
        <v>1050</v>
      </c>
      <c r="B1052" s="161" t="s">
        <v>1341</v>
      </c>
      <c r="C1052" s="161" t="s">
        <v>527</v>
      </c>
      <c r="D1052" s="161" t="s">
        <v>210</v>
      </c>
      <c r="E1052" s="161" t="s">
        <v>592</v>
      </c>
      <c r="F1052" s="161" t="s">
        <v>212</v>
      </c>
      <c r="G1052" s="161" t="s">
        <v>351</v>
      </c>
      <c r="H1052" s="162">
        <v>26.04</v>
      </c>
      <c r="I1052" s="163" t="s">
        <v>214</v>
      </c>
      <c r="J1052" s="158" t="s">
        <v>55</v>
      </c>
      <c r="K1052" s="159"/>
      <c r="L1052" s="153">
        <v>96.05</v>
      </c>
      <c r="M1052" s="154">
        <f t="shared" si="142"/>
        <v>17.98</v>
      </c>
      <c r="N1052" s="155" t="str">
        <f t="shared" si="143"/>
        <v/>
      </c>
      <c r="O1052" s="156">
        <f t="shared" si="144"/>
        <v>2501.1419999999998</v>
      </c>
      <c r="P1052" s="156" t="e">
        <f t="shared" si="139"/>
        <v>#VALUE!</v>
      </c>
      <c r="Q1052" s="156" t="e">
        <f t="shared" si="140"/>
        <v>#VALUE!</v>
      </c>
      <c r="R1052" s="157" t="str">
        <f t="shared" si="145"/>
        <v>F</v>
      </c>
      <c r="S1052" s="157">
        <f t="shared" si="141"/>
        <v>17.98</v>
      </c>
      <c r="T1052" s="157">
        <f t="shared" si="138"/>
        <v>26.04</v>
      </c>
      <c r="U1052" s="157">
        <f>IF(M1052&lt;&gt;0,IF(M1052=SVS,0,IF(M1052=SVSg,0,IF(M1052=Stundenverrechnungssatz!G6022,0,IF(M1052=Stundenverrechnungssatz!I6022,0,IF(M1052=Stundenverrechnungssatz!K6022,0,IF(M1052=Stundenverrechnungssatz!M6022,0,1)))))))</f>
        <v>0</v>
      </c>
      <c r="V1052" s="20"/>
    </row>
    <row r="1053" spans="1:22" s="38" customFormat="1" ht="15" customHeight="1" x14ac:dyDescent="0.2">
      <c r="A1053" s="160">
        <v>1051</v>
      </c>
      <c r="B1053" s="161" t="s">
        <v>1341</v>
      </c>
      <c r="C1053" s="161" t="s">
        <v>527</v>
      </c>
      <c r="D1053" s="161" t="s">
        <v>210</v>
      </c>
      <c r="E1053" s="161" t="s">
        <v>593</v>
      </c>
      <c r="F1053" s="161" t="s">
        <v>212</v>
      </c>
      <c r="G1053" s="161" t="s">
        <v>219</v>
      </c>
      <c r="H1053" s="162">
        <v>28.16</v>
      </c>
      <c r="I1053" s="163" t="s">
        <v>214</v>
      </c>
      <c r="J1053" s="158" t="s">
        <v>55</v>
      </c>
      <c r="K1053" s="159"/>
      <c r="L1053" s="153">
        <v>96.05</v>
      </c>
      <c r="M1053" s="154">
        <f t="shared" si="142"/>
        <v>17.98</v>
      </c>
      <c r="N1053" s="155" t="str">
        <f t="shared" si="143"/>
        <v/>
      </c>
      <c r="O1053" s="156">
        <f t="shared" si="144"/>
        <v>2704.768</v>
      </c>
      <c r="P1053" s="156" t="e">
        <f t="shared" si="139"/>
        <v>#VALUE!</v>
      </c>
      <c r="Q1053" s="156" t="e">
        <f t="shared" si="140"/>
        <v>#VALUE!</v>
      </c>
      <c r="R1053" s="157" t="str">
        <f t="shared" si="145"/>
        <v>F</v>
      </c>
      <c r="S1053" s="157">
        <f t="shared" si="141"/>
        <v>17.98</v>
      </c>
      <c r="T1053" s="157">
        <f t="shared" si="138"/>
        <v>28.16</v>
      </c>
      <c r="U1053" s="157">
        <f>IF(M1053&lt;&gt;0,IF(M1053=SVS,0,IF(M1053=SVSg,0,IF(M1053=Stundenverrechnungssatz!G6023,0,IF(M1053=Stundenverrechnungssatz!I6023,0,IF(M1053=Stundenverrechnungssatz!K6023,0,IF(M1053=Stundenverrechnungssatz!M6023,0,1)))))))</f>
        <v>0</v>
      </c>
      <c r="V1053" s="20"/>
    </row>
    <row r="1054" spans="1:22" s="38" customFormat="1" ht="15" customHeight="1" x14ac:dyDescent="0.2">
      <c r="A1054" s="160">
        <v>1052</v>
      </c>
      <c r="B1054" s="161" t="s">
        <v>1341</v>
      </c>
      <c r="C1054" s="161" t="s">
        <v>527</v>
      </c>
      <c r="D1054" s="161" t="s">
        <v>210</v>
      </c>
      <c r="E1054" s="161" t="s">
        <v>594</v>
      </c>
      <c r="F1054" s="161" t="s">
        <v>212</v>
      </c>
      <c r="G1054" s="161" t="s">
        <v>219</v>
      </c>
      <c r="H1054" s="162">
        <v>35.130000000000003</v>
      </c>
      <c r="I1054" s="163" t="s">
        <v>214</v>
      </c>
      <c r="J1054" s="158" t="s">
        <v>55</v>
      </c>
      <c r="K1054" s="159"/>
      <c r="L1054" s="153">
        <v>96.05</v>
      </c>
      <c r="M1054" s="154">
        <f t="shared" si="142"/>
        <v>17.98</v>
      </c>
      <c r="N1054" s="155" t="str">
        <f t="shared" si="143"/>
        <v/>
      </c>
      <c r="O1054" s="156">
        <f t="shared" si="144"/>
        <v>3374.2365</v>
      </c>
      <c r="P1054" s="156" t="e">
        <f t="shared" si="139"/>
        <v>#VALUE!</v>
      </c>
      <c r="Q1054" s="156" t="e">
        <f t="shared" si="140"/>
        <v>#VALUE!</v>
      </c>
      <c r="R1054" s="157" t="str">
        <f t="shared" si="145"/>
        <v>F</v>
      </c>
      <c r="S1054" s="157">
        <f t="shared" si="141"/>
        <v>17.98</v>
      </c>
      <c r="T1054" s="157">
        <f t="shared" si="138"/>
        <v>35.130000000000003</v>
      </c>
      <c r="U1054" s="157">
        <f>IF(M1054&lt;&gt;0,IF(M1054=SVS,0,IF(M1054=SVSg,0,IF(M1054=Stundenverrechnungssatz!G6024,0,IF(M1054=Stundenverrechnungssatz!I6024,0,IF(M1054=Stundenverrechnungssatz!K6024,0,IF(M1054=Stundenverrechnungssatz!M6024,0,1)))))))</f>
        <v>0</v>
      </c>
      <c r="V1054" s="20"/>
    </row>
    <row r="1055" spans="1:22" s="38" customFormat="1" ht="15" customHeight="1" x14ac:dyDescent="0.2">
      <c r="A1055" s="160">
        <v>1053</v>
      </c>
      <c r="B1055" s="161" t="s">
        <v>1341</v>
      </c>
      <c r="C1055" s="161" t="s">
        <v>527</v>
      </c>
      <c r="D1055" s="161" t="s">
        <v>210</v>
      </c>
      <c r="E1055" s="161" t="s">
        <v>634</v>
      </c>
      <c r="F1055" s="161" t="s">
        <v>212</v>
      </c>
      <c r="G1055" s="161" t="s">
        <v>219</v>
      </c>
      <c r="H1055" s="162">
        <v>46.77</v>
      </c>
      <c r="I1055" s="163" t="s">
        <v>214</v>
      </c>
      <c r="J1055" s="158" t="s">
        <v>55</v>
      </c>
      <c r="K1055" s="159"/>
      <c r="L1055" s="153">
        <v>96.05</v>
      </c>
      <c r="M1055" s="154">
        <f t="shared" si="142"/>
        <v>17.98</v>
      </c>
      <c r="N1055" s="155" t="str">
        <f t="shared" si="143"/>
        <v/>
      </c>
      <c r="O1055" s="156">
        <f t="shared" si="144"/>
        <v>4492.2584999999999</v>
      </c>
      <c r="P1055" s="156" t="e">
        <f t="shared" si="139"/>
        <v>#VALUE!</v>
      </c>
      <c r="Q1055" s="156" t="e">
        <f t="shared" si="140"/>
        <v>#VALUE!</v>
      </c>
      <c r="R1055" s="157" t="str">
        <f t="shared" si="145"/>
        <v>F</v>
      </c>
      <c r="S1055" s="157">
        <f t="shared" si="141"/>
        <v>17.98</v>
      </c>
      <c r="T1055" s="157">
        <f t="shared" si="138"/>
        <v>46.77</v>
      </c>
      <c r="U1055" s="157">
        <f>IF(M1055&lt;&gt;0,IF(M1055=SVS,0,IF(M1055=SVSg,0,IF(M1055=Stundenverrechnungssatz!G6025,0,IF(M1055=Stundenverrechnungssatz!I6025,0,IF(M1055=Stundenverrechnungssatz!K6025,0,IF(M1055=Stundenverrechnungssatz!M6025,0,1)))))))</f>
        <v>0</v>
      </c>
      <c r="V1055" s="20"/>
    </row>
    <row r="1056" spans="1:22" s="38" customFormat="1" ht="15" customHeight="1" x14ac:dyDescent="0.2">
      <c r="A1056" s="160">
        <v>1054</v>
      </c>
      <c r="B1056" s="161" t="s">
        <v>1341</v>
      </c>
      <c r="C1056" s="161" t="s">
        <v>527</v>
      </c>
      <c r="D1056" s="161" t="s">
        <v>210</v>
      </c>
      <c r="E1056" s="161" t="s">
        <v>1367</v>
      </c>
      <c r="F1056" s="161" t="s">
        <v>212</v>
      </c>
      <c r="G1056" s="161" t="s">
        <v>221</v>
      </c>
      <c r="H1056" s="162">
        <v>17.63</v>
      </c>
      <c r="I1056" s="163" t="s">
        <v>214</v>
      </c>
      <c r="J1056" s="158" t="s">
        <v>55</v>
      </c>
      <c r="K1056" s="159"/>
      <c r="L1056" s="153">
        <v>96.05</v>
      </c>
      <c r="M1056" s="154">
        <f t="shared" si="142"/>
        <v>17.98</v>
      </c>
      <c r="N1056" s="155" t="str">
        <f t="shared" si="143"/>
        <v/>
      </c>
      <c r="O1056" s="156">
        <f t="shared" si="144"/>
        <v>1693.3614999999998</v>
      </c>
      <c r="P1056" s="156" t="e">
        <f t="shared" si="139"/>
        <v>#VALUE!</v>
      </c>
      <c r="Q1056" s="156" t="e">
        <f t="shared" si="140"/>
        <v>#VALUE!</v>
      </c>
      <c r="R1056" s="157" t="str">
        <f t="shared" si="145"/>
        <v>F</v>
      </c>
      <c r="S1056" s="157">
        <f t="shared" si="141"/>
        <v>17.98</v>
      </c>
      <c r="T1056" s="157">
        <f t="shared" si="138"/>
        <v>17.63</v>
      </c>
      <c r="U1056" s="157">
        <f>IF(M1056&lt;&gt;0,IF(M1056=SVS,0,IF(M1056=SVSg,0,IF(M1056=Stundenverrechnungssatz!G6026,0,IF(M1056=Stundenverrechnungssatz!I6026,0,IF(M1056=Stundenverrechnungssatz!K6026,0,IF(M1056=Stundenverrechnungssatz!M6026,0,1)))))))</f>
        <v>0</v>
      </c>
      <c r="V1056" s="20"/>
    </row>
    <row r="1057" spans="1:22" s="38" customFormat="1" ht="15" customHeight="1" x14ac:dyDescent="0.2">
      <c r="A1057" s="160">
        <v>1055</v>
      </c>
      <c r="B1057" s="161" t="s">
        <v>1341</v>
      </c>
      <c r="C1057" s="161" t="s">
        <v>527</v>
      </c>
      <c r="D1057" s="161" t="s">
        <v>210</v>
      </c>
      <c r="E1057" s="161" t="s">
        <v>1368</v>
      </c>
      <c r="F1057" s="161" t="s">
        <v>212</v>
      </c>
      <c r="G1057" s="161" t="s">
        <v>221</v>
      </c>
      <c r="H1057" s="162">
        <v>46.46</v>
      </c>
      <c r="I1057" s="163" t="s">
        <v>214</v>
      </c>
      <c r="J1057" s="158" t="s">
        <v>55</v>
      </c>
      <c r="K1057" s="159"/>
      <c r="L1057" s="153">
        <v>96.05</v>
      </c>
      <c r="M1057" s="154">
        <f t="shared" si="142"/>
        <v>17.98</v>
      </c>
      <c r="N1057" s="155" t="str">
        <f t="shared" si="143"/>
        <v/>
      </c>
      <c r="O1057" s="156">
        <f t="shared" si="144"/>
        <v>4462.4830000000002</v>
      </c>
      <c r="P1057" s="156" t="e">
        <f t="shared" si="139"/>
        <v>#VALUE!</v>
      </c>
      <c r="Q1057" s="156" t="e">
        <f t="shared" si="140"/>
        <v>#VALUE!</v>
      </c>
      <c r="R1057" s="157" t="str">
        <f t="shared" si="145"/>
        <v>F</v>
      </c>
      <c r="S1057" s="157">
        <f t="shared" si="141"/>
        <v>17.98</v>
      </c>
      <c r="T1057" s="157">
        <f t="shared" si="138"/>
        <v>46.46</v>
      </c>
      <c r="U1057" s="157">
        <f>IF(M1057&lt;&gt;0,IF(M1057=SVS,0,IF(M1057=SVSg,0,IF(M1057=Stundenverrechnungssatz!G6027,0,IF(M1057=Stundenverrechnungssatz!I6027,0,IF(M1057=Stundenverrechnungssatz!K6027,0,IF(M1057=Stundenverrechnungssatz!M6027,0,1)))))))</f>
        <v>0</v>
      </c>
      <c r="V1057" s="20"/>
    </row>
    <row r="1058" spans="1:22" s="38" customFormat="1" ht="15" customHeight="1" x14ac:dyDescent="0.2">
      <c r="A1058" s="160">
        <v>1056</v>
      </c>
      <c r="B1058" s="161" t="s">
        <v>1341</v>
      </c>
      <c r="C1058" s="161" t="s">
        <v>527</v>
      </c>
      <c r="D1058" s="161" t="s">
        <v>210</v>
      </c>
      <c r="E1058" s="161" t="s">
        <v>230</v>
      </c>
      <c r="F1058" s="161" t="s">
        <v>231</v>
      </c>
      <c r="G1058" s="161" t="s">
        <v>219</v>
      </c>
      <c r="H1058" s="162">
        <v>44.38</v>
      </c>
      <c r="I1058" s="163"/>
      <c r="J1058" s="158" t="s">
        <v>53</v>
      </c>
      <c r="K1058" s="159"/>
      <c r="L1058" s="153">
        <v>96.05</v>
      </c>
      <c r="M1058" s="154">
        <f t="shared" si="142"/>
        <v>17.98</v>
      </c>
      <c r="N1058" s="155" t="str">
        <f t="shared" si="143"/>
        <v/>
      </c>
      <c r="O1058" s="156">
        <f t="shared" si="144"/>
        <v>4262.6990000000005</v>
      </c>
      <c r="P1058" s="156" t="e">
        <f t="shared" si="139"/>
        <v>#VALUE!</v>
      </c>
      <c r="Q1058" s="156" t="e">
        <f t="shared" si="140"/>
        <v>#VALUE!</v>
      </c>
      <c r="R1058" s="157" t="str">
        <f t="shared" si="145"/>
        <v>E</v>
      </c>
      <c r="S1058" s="157">
        <f t="shared" si="141"/>
        <v>17.98</v>
      </c>
      <c r="T1058" s="157">
        <f t="shared" si="138"/>
        <v>0</v>
      </c>
      <c r="U1058" s="157">
        <f>IF(M1058&lt;&gt;0,IF(M1058=SVS,0,IF(M1058=SVSg,0,IF(M1058=Stundenverrechnungssatz!G6028,0,IF(M1058=Stundenverrechnungssatz!I6028,0,IF(M1058=Stundenverrechnungssatz!K6028,0,IF(M1058=Stundenverrechnungssatz!M6028,0,1)))))))</f>
        <v>0</v>
      </c>
      <c r="V1058" s="20"/>
    </row>
    <row r="1059" spans="1:22" s="38" customFormat="1" ht="15" customHeight="1" x14ac:dyDescent="0.2">
      <c r="A1059" s="160">
        <v>1057</v>
      </c>
      <c r="B1059" s="161" t="s">
        <v>1341</v>
      </c>
      <c r="C1059" s="161" t="s">
        <v>527</v>
      </c>
      <c r="D1059" s="161" t="s">
        <v>210</v>
      </c>
      <c r="E1059" s="161" t="s">
        <v>232</v>
      </c>
      <c r="F1059" s="161" t="s">
        <v>231</v>
      </c>
      <c r="G1059" s="161" t="s">
        <v>219</v>
      </c>
      <c r="H1059" s="162">
        <v>26.81</v>
      </c>
      <c r="I1059" s="163"/>
      <c r="J1059" s="158" t="s">
        <v>53</v>
      </c>
      <c r="K1059" s="159"/>
      <c r="L1059" s="153">
        <v>96.05</v>
      </c>
      <c r="M1059" s="154">
        <f t="shared" si="142"/>
        <v>17.98</v>
      </c>
      <c r="N1059" s="155" t="str">
        <f t="shared" si="143"/>
        <v/>
      </c>
      <c r="O1059" s="156">
        <f t="shared" si="144"/>
        <v>2575.1005</v>
      </c>
      <c r="P1059" s="156" t="e">
        <f t="shared" si="139"/>
        <v>#VALUE!</v>
      </c>
      <c r="Q1059" s="156" t="e">
        <f t="shared" si="140"/>
        <v>#VALUE!</v>
      </c>
      <c r="R1059" s="157" t="str">
        <f t="shared" si="145"/>
        <v>E</v>
      </c>
      <c r="S1059" s="157">
        <f t="shared" si="141"/>
        <v>17.98</v>
      </c>
      <c r="T1059" s="157">
        <f t="shared" si="138"/>
        <v>0</v>
      </c>
      <c r="U1059" s="157">
        <f>IF(M1059&lt;&gt;0,IF(M1059=SVS,0,IF(M1059=SVSg,0,IF(M1059=Stundenverrechnungssatz!G6029,0,IF(M1059=Stundenverrechnungssatz!I6029,0,IF(M1059=Stundenverrechnungssatz!K6029,0,IF(M1059=Stundenverrechnungssatz!M6029,0,1)))))))</f>
        <v>0</v>
      </c>
      <c r="V1059" s="20"/>
    </row>
    <row r="1060" spans="1:22" s="38" customFormat="1" ht="15" customHeight="1" x14ac:dyDescent="0.2">
      <c r="A1060" s="160">
        <v>1058</v>
      </c>
      <c r="B1060" s="161" t="s">
        <v>1341</v>
      </c>
      <c r="C1060" s="161" t="s">
        <v>527</v>
      </c>
      <c r="D1060" s="161" t="s">
        <v>210</v>
      </c>
      <c r="E1060" s="161" t="s">
        <v>233</v>
      </c>
      <c r="F1060" s="161" t="s">
        <v>231</v>
      </c>
      <c r="G1060" s="161" t="s">
        <v>219</v>
      </c>
      <c r="H1060" s="162">
        <v>42.38</v>
      </c>
      <c r="I1060" s="163"/>
      <c r="J1060" s="158" t="s">
        <v>53</v>
      </c>
      <c r="K1060" s="159"/>
      <c r="L1060" s="153">
        <v>96.05</v>
      </c>
      <c r="M1060" s="154">
        <f t="shared" si="142"/>
        <v>17.98</v>
      </c>
      <c r="N1060" s="155" t="str">
        <f t="shared" si="143"/>
        <v/>
      </c>
      <c r="O1060" s="156">
        <f t="shared" si="144"/>
        <v>4070.5990000000002</v>
      </c>
      <c r="P1060" s="156" t="e">
        <f t="shared" si="139"/>
        <v>#VALUE!</v>
      </c>
      <c r="Q1060" s="156" t="e">
        <f t="shared" si="140"/>
        <v>#VALUE!</v>
      </c>
      <c r="R1060" s="157" t="str">
        <f t="shared" si="145"/>
        <v>E</v>
      </c>
      <c r="S1060" s="157">
        <f t="shared" si="141"/>
        <v>17.98</v>
      </c>
      <c r="T1060" s="157">
        <f t="shared" si="138"/>
        <v>0</v>
      </c>
      <c r="U1060" s="157">
        <f>IF(M1060&lt;&gt;0,IF(M1060=SVS,0,IF(M1060=SVSg,0,IF(M1060=Stundenverrechnungssatz!G6030,0,IF(M1060=Stundenverrechnungssatz!I6030,0,IF(M1060=Stundenverrechnungssatz!K6030,0,IF(M1060=Stundenverrechnungssatz!M6030,0,1)))))))</f>
        <v>0</v>
      </c>
      <c r="V1060" s="20"/>
    </row>
    <row r="1061" spans="1:22" s="38" customFormat="1" ht="15" customHeight="1" x14ac:dyDescent="0.2">
      <c r="A1061" s="160">
        <v>1059</v>
      </c>
      <c r="B1061" s="161" t="s">
        <v>1341</v>
      </c>
      <c r="C1061" s="161" t="s">
        <v>527</v>
      </c>
      <c r="D1061" s="161" t="s">
        <v>210</v>
      </c>
      <c r="E1061" s="161" t="s">
        <v>605</v>
      </c>
      <c r="F1061" s="161" t="s">
        <v>231</v>
      </c>
      <c r="G1061" s="161" t="s">
        <v>267</v>
      </c>
      <c r="H1061" s="162">
        <v>12.37</v>
      </c>
      <c r="I1061" s="163"/>
      <c r="J1061" s="158" t="s">
        <v>53</v>
      </c>
      <c r="K1061" s="159"/>
      <c r="L1061" s="153">
        <v>96.05</v>
      </c>
      <c r="M1061" s="154">
        <f t="shared" si="142"/>
        <v>17.98</v>
      </c>
      <c r="N1061" s="155" t="str">
        <f t="shared" si="143"/>
        <v/>
      </c>
      <c r="O1061" s="156">
        <f t="shared" si="144"/>
        <v>1188.1384999999998</v>
      </c>
      <c r="P1061" s="156" t="e">
        <f t="shared" si="139"/>
        <v>#VALUE!</v>
      </c>
      <c r="Q1061" s="156" t="e">
        <f t="shared" si="140"/>
        <v>#VALUE!</v>
      </c>
      <c r="R1061" s="157" t="str">
        <f t="shared" si="145"/>
        <v>E</v>
      </c>
      <c r="S1061" s="157">
        <f t="shared" si="141"/>
        <v>17.98</v>
      </c>
      <c r="T1061" s="157">
        <f t="shared" si="138"/>
        <v>0</v>
      </c>
      <c r="U1061" s="157">
        <f>IF(M1061&lt;&gt;0,IF(M1061=SVS,0,IF(M1061=SVSg,0,IF(M1061=Stundenverrechnungssatz!G6031,0,IF(M1061=Stundenverrechnungssatz!I6031,0,IF(M1061=Stundenverrechnungssatz!K6031,0,IF(M1061=Stundenverrechnungssatz!M6031,0,1)))))))</f>
        <v>0</v>
      </c>
      <c r="V1061" s="20"/>
    </row>
    <row r="1062" spans="1:22" s="38" customFormat="1" ht="15" customHeight="1" x14ac:dyDescent="0.2">
      <c r="A1062" s="160">
        <v>1060</v>
      </c>
      <c r="B1062" s="161" t="s">
        <v>1341</v>
      </c>
      <c r="C1062" s="161" t="s">
        <v>435</v>
      </c>
      <c r="D1062" s="161" t="s">
        <v>210</v>
      </c>
      <c r="E1062" s="161" t="s">
        <v>230</v>
      </c>
      <c r="F1062" s="161" t="s">
        <v>231</v>
      </c>
      <c r="G1062" s="161" t="s">
        <v>219</v>
      </c>
      <c r="H1062" s="162">
        <v>4.9400000000000004</v>
      </c>
      <c r="I1062" s="163"/>
      <c r="J1062" s="158" t="s">
        <v>53</v>
      </c>
      <c r="K1062" s="159"/>
      <c r="L1062" s="153">
        <v>96.05</v>
      </c>
      <c r="M1062" s="154">
        <f t="shared" si="142"/>
        <v>17.98</v>
      </c>
      <c r="N1062" s="155" t="str">
        <f t="shared" si="143"/>
        <v/>
      </c>
      <c r="O1062" s="156">
        <f t="shared" si="144"/>
        <v>474.48700000000002</v>
      </c>
      <c r="P1062" s="156" t="e">
        <f t="shared" si="139"/>
        <v>#VALUE!</v>
      </c>
      <c r="Q1062" s="156" t="e">
        <f t="shared" si="140"/>
        <v>#VALUE!</v>
      </c>
      <c r="R1062" s="157" t="str">
        <f t="shared" si="145"/>
        <v>E</v>
      </c>
      <c r="S1062" s="157">
        <f t="shared" si="141"/>
        <v>17.98</v>
      </c>
      <c r="T1062" s="157">
        <f t="shared" si="138"/>
        <v>0</v>
      </c>
      <c r="U1062" s="157">
        <f>IF(M1062&lt;&gt;0,IF(M1062=SVS,0,IF(M1062=SVSg,0,IF(M1062=Stundenverrechnungssatz!G6032,0,IF(M1062=Stundenverrechnungssatz!I6032,0,IF(M1062=Stundenverrechnungssatz!K6032,0,IF(M1062=Stundenverrechnungssatz!M6032,0,1)))))))</f>
        <v>0</v>
      </c>
      <c r="V1062" s="20"/>
    </row>
    <row r="1063" spans="1:22" s="38" customFormat="1" ht="15" customHeight="1" x14ac:dyDescent="0.2">
      <c r="A1063" s="160">
        <v>1061</v>
      </c>
      <c r="B1063" s="161" t="s">
        <v>1341</v>
      </c>
      <c r="C1063" s="161" t="s">
        <v>435</v>
      </c>
      <c r="D1063" s="161" t="s">
        <v>210</v>
      </c>
      <c r="E1063" s="161" t="s">
        <v>232</v>
      </c>
      <c r="F1063" s="161" t="s">
        <v>231</v>
      </c>
      <c r="G1063" s="161" t="s">
        <v>219</v>
      </c>
      <c r="H1063" s="162">
        <v>4.79</v>
      </c>
      <c r="I1063" s="163"/>
      <c r="J1063" s="158" t="s">
        <v>53</v>
      </c>
      <c r="K1063" s="159"/>
      <c r="L1063" s="153">
        <v>96.05</v>
      </c>
      <c r="M1063" s="154">
        <f t="shared" si="142"/>
        <v>17.98</v>
      </c>
      <c r="N1063" s="155" t="str">
        <f t="shared" si="143"/>
        <v/>
      </c>
      <c r="O1063" s="156">
        <f t="shared" si="144"/>
        <v>460.0795</v>
      </c>
      <c r="P1063" s="156" t="e">
        <f t="shared" si="139"/>
        <v>#VALUE!</v>
      </c>
      <c r="Q1063" s="156" t="e">
        <f t="shared" si="140"/>
        <v>#VALUE!</v>
      </c>
      <c r="R1063" s="157" t="str">
        <f t="shared" si="145"/>
        <v>E</v>
      </c>
      <c r="S1063" s="157">
        <f t="shared" si="141"/>
        <v>17.98</v>
      </c>
      <c r="T1063" s="157">
        <f t="shared" si="138"/>
        <v>0</v>
      </c>
      <c r="U1063" s="157">
        <f>IF(M1063&lt;&gt;0,IF(M1063=SVS,0,IF(M1063=SVSg,0,IF(M1063=Stundenverrechnungssatz!G6033,0,IF(M1063=Stundenverrechnungssatz!I6033,0,IF(M1063=Stundenverrechnungssatz!K6033,0,IF(M1063=Stundenverrechnungssatz!M6033,0,1)))))))</f>
        <v>0</v>
      </c>
      <c r="V1063" s="20"/>
    </row>
    <row r="1064" spans="1:22" s="38" customFormat="1" ht="15" customHeight="1" x14ac:dyDescent="0.2">
      <c r="A1064" s="160">
        <v>1062</v>
      </c>
      <c r="B1064" s="161" t="s">
        <v>1341</v>
      </c>
      <c r="C1064" s="161" t="s">
        <v>435</v>
      </c>
      <c r="D1064" s="161" t="s">
        <v>210</v>
      </c>
      <c r="E1064" s="161" t="s">
        <v>241</v>
      </c>
      <c r="F1064" s="161" t="s">
        <v>445</v>
      </c>
      <c r="G1064" s="161" t="s">
        <v>221</v>
      </c>
      <c r="H1064" s="162">
        <v>204.92</v>
      </c>
      <c r="I1064" s="163" t="s">
        <v>214</v>
      </c>
      <c r="J1064" s="158" t="s">
        <v>60</v>
      </c>
      <c r="K1064" s="159" t="s">
        <v>475</v>
      </c>
      <c r="L1064" s="153">
        <v>38.08</v>
      </c>
      <c r="M1064" s="154">
        <f t="shared" si="142"/>
        <v>17.98</v>
      </c>
      <c r="N1064" s="155" t="str">
        <f t="shared" si="143"/>
        <v/>
      </c>
      <c r="O1064" s="156">
        <f t="shared" si="144"/>
        <v>7803.3535999999995</v>
      </c>
      <c r="P1064" s="156" t="e">
        <f t="shared" si="139"/>
        <v>#VALUE!</v>
      </c>
      <c r="Q1064" s="156" t="e">
        <f t="shared" si="140"/>
        <v>#VALUE!</v>
      </c>
      <c r="R1064" s="157" t="str">
        <f t="shared" si="145"/>
        <v>H</v>
      </c>
      <c r="S1064" s="157">
        <f t="shared" si="141"/>
        <v>17.98</v>
      </c>
      <c r="T1064" s="157">
        <f t="shared" si="138"/>
        <v>204.92</v>
      </c>
      <c r="U1064" s="157">
        <f>IF(M1064&lt;&gt;0,IF(M1064=SVS,0,IF(M1064=SVSg,0,IF(M1064=Stundenverrechnungssatz!G6034,0,IF(M1064=Stundenverrechnungssatz!I6034,0,IF(M1064=Stundenverrechnungssatz!K6034,0,IF(M1064=Stundenverrechnungssatz!M6034,0,1)))))))</f>
        <v>0</v>
      </c>
      <c r="V1064" s="20"/>
    </row>
    <row r="1065" spans="1:22" s="38" customFormat="1" ht="15" customHeight="1" x14ac:dyDescent="0.2">
      <c r="A1065" s="160">
        <v>1063</v>
      </c>
      <c r="B1065" s="161" t="s">
        <v>1341</v>
      </c>
      <c r="C1065" s="161" t="s">
        <v>435</v>
      </c>
      <c r="D1065" s="161" t="s">
        <v>285</v>
      </c>
      <c r="E1065" s="161" t="s">
        <v>286</v>
      </c>
      <c r="F1065" s="161" t="s">
        <v>235</v>
      </c>
      <c r="G1065" s="161" t="s">
        <v>219</v>
      </c>
      <c r="H1065" s="162">
        <v>20.37</v>
      </c>
      <c r="I1065" s="163"/>
      <c r="J1065" s="158" t="s">
        <v>69</v>
      </c>
      <c r="K1065" s="159"/>
      <c r="L1065" s="153">
        <v>191.11</v>
      </c>
      <c r="M1065" s="154">
        <f t="shared" si="142"/>
        <v>17.98</v>
      </c>
      <c r="N1065" s="155" t="str">
        <f t="shared" si="143"/>
        <v/>
      </c>
      <c r="O1065" s="156">
        <f t="shared" si="144"/>
        <v>3892.9107000000004</v>
      </c>
      <c r="P1065" s="156" t="e">
        <f t="shared" si="139"/>
        <v>#VALUE!</v>
      </c>
      <c r="Q1065" s="156" t="e">
        <f t="shared" si="140"/>
        <v>#VALUE!</v>
      </c>
      <c r="R1065" s="157" t="str">
        <f t="shared" si="145"/>
        <v>U</v>
      </c>
      <c r="S1065" s="157">
        <f t="shared" si="141"/>
        <v>17.98</v>
      </c>
      <c r="T1065" s="157">
        <f t="shared" si="138"/>
        <v>0</v>
      </c>
      <c r="U1065" s="157">
        <f>IF(M1065&lt;&gt;0,IF(M1065=SVS,0,IF(M1065=SVSg,0,IF(M1065=Stundenverrechnungssatz!G6035,0,IF(M1065=Stundenverrechnungssatz!I6035,0,IF(M1065=Stundenverrechnungssatz!K6035,0,IF(M1065=Stundenverrechnungssatz!M6035,0,1)))))))</f>
        <v>0</v>
      </c>
      <c r="V1065" s="20"/>
    </row>
    <row r="1066" spans="1:22" s="38" customFormat="1" ht="15" customHeight="1" x14ac:dyDescent="0.2">
      <c r="A1066" s="160">
        <v>1064</v>
      </c>
      <c r="B1066" s="161" t="s">
        <v>1341</v>
      </c>
      <c r="C1066" s="161" t="s">
        <v>435</v>
      </c>
      <c r="D1066" s="161" t="s">
        <v>285</v>
      </c>
      <c r="E1066" s="161" t="s">
        <v>287</v>
      </c>
      <c r="F1066" s="161" t="s">
        <v>450</v>
      </c>
      <c r="G1066" s="161" t="s">
        <v>217</v>
      </c>
      <c r="H1066" s="162">
        <v>18.13</v>
      </c>
      <c r="I1066" s="163"/>
      <c r="J1066" s="158" t="s">
        <v>34</v>
      </c>
      <c r="K1066" s="159"/>
      <c r="L1066" s="153">
        <v>191.11</v>
      </c>
      <c r="M1066" s="154">
        <f t="shared" si="142"/>
        <v>17.98</v>
      </c>
      <c r="N1066" s="155" t="str">
        <f t="shared" si="143"/>
        <v/>
      </c>
      <c r="O1066" s="156">
        <f t="shared" si="144"/>
        <v>3464.8243000000002</v>
      </c>
      <c r="P1066" s="156" t="e">
        <f t="shared" si="139"/>
        <v>#VALUE!</v>
      </c>
      <c r="Q1066" s="156" t="e">
        <f t="shared" si="140"/>
        <v>#VALUE!</v>
      </c>
      <c r="R1066" s="157" t="str">
        <f t="shared" si="145"/>
        <v>C</v>
      </c>
      <c r="S1066" s="157">
        <f t="shared" si="141"/>
        <v>17.98</v>
      </c>
      <c r="T1066" s="157">
        <f t="shared" si="138"/>
        <v>0</v>
      </c>
      <c r="U1066" s="157">
        <f>IF(M1066&lt;&gt;0,IF(M1066=SVS,0,IF(M1066=SVSg,0,IF(M1066=Stundenverrechnungssatz!G6036,0,IF(M1066=Stundenverrechnungssatz!I6036,0,IF(M1066=Stundenverrechnungssatz!K6036,0,IF(M1066=Stundenverrechnungssatz!M6036,0,1)))))))</f>
        <v>0</v>
      </c>
      <c r="V1066" s="20"/>
    </row>
    <row r="1067" spans="1:22" s="38" customFormat="1" ht="15" customHeight="1" x14ac:dyDescent="0.2">
      <c r="A1067" s="160">
        <v>1065</v>
      </c>
      <c r="B1067" s="161" t="s">
        <v>1341</v>
      </c>
      <c r="C1067" s="161" t="s">
        <v>435</v>
      </c>
      <c r="D1067" s="161" t="s">
        <v>285</v>
      </c>
      <c r="E1067" s="161" t="s">
        <v>288</v>
      </c>
      <c r="F1067" s="161" t="s">
        <v>280</v>
      </c>
      <c r="G1067" s="161" t="s">
        <v>217</v>
      </c>
      <c r="H1067" s="162">
        <v>2.17</v>
      </c>
      <c r="I1067" s="163"/>
      <c r="J1067" s="158" t="s">
        <v>34</v>
      </c>
      <c r="K1067" s="159"/>
      <c r="L1067" s="153">
        <v>191.11</v>
      </c>
      <c r="M1067" s="154">
        <f t="shared" si="142"/>
        <v>17.98</v>
      </c>
      <c r="N1067" s="155" t="str">
        <f t="shared" si="143"/>
        <v/>
      </c>
      <c r="O1067" s="156">
        <f t="shared" si="144"/>
        <v>414.70870000000002</v>
      </c>
      <c r="P1067" s="156" t="e">
        <f t="shared" si="139"/>
        <v>#VALUE!</v>
      </c>
      <c r="Q1067" s="156" t="e">
        <f t="shared" si="140"/>
        <v>#VALUE!</v>
      </c>
      <c r="R1067" s="157" t="str">
        <f t="shared" si="145"/>
        <v>C</v>
      </c>
      <c r="S1067" s="157">
        <f t="shared" si="141"/>
        <v>17.98</v>
      </c>
      <c r="T1067" s="157">
        <f t="shared" si="138"/>
        <v>0</v>
      </c>
      <c r="U1067" s="157">
        <f>IF(M1067&lt;&gt;0,IF(M1067=SVS,0,IF(M1067=SVSg,0,IF(M1067=Stundenverrechnungssatz!G6037,0,IF(M1067=Stundenverrechnungssatz!I6037,0,IF(M1067=Stundenverrechnungssatz!K6037,0,IF(M1067=Stundenverrechnungssatz!M6037,0,1)))))))</f>
        <v>0</v>
      </c>
      <c r="V1067" s="20"/>
    </row>
    <row r="1068" spans="1:22" s="38" customFormat="1" ht="15" customHeight="1" x14ac:dyDescent="0.2">
      <c r="A1068" s="160">
        <v>1066</v>
      </c>
      <c r="B1068" s="161" t="s">
        <v>1341</v>
      </c>
      <c r="C1068" s="161" t="s">
        <v>435</v>
      </c>
      <c r="D1068" s="161" t="s">
        <v>285</v>
      </c>
      <c r="E1068" s="161" t="s">
        <v>289</v>
      </c>
      <c r="F1068" s="161" t="s">
        <v>280</v>
      </c>
      <c r="G1068" s="161" t="s">
        <v>217</v>
      </c>
      <c r="H1068" s="162">
        <v>2.1800000000000002</v>
      </c>
      <c r="I1068" s="163"/>
      <c r="J1068" s="158" t="s">
        <v>34</v>
      </c>
      <c r="K1068" s="159"/>
      <c r="L1068" s="153">
        <v>191.11</v>
      </c>
      <c r="M1068" s="154">
        <f t="shared" si="142"/>
        <v>17.98</v>
      </c>
      <c r="N1068" s="155" t="str">
        <f t="shared" si="143"/>
        <v/>
      </c>
      <c r="O1068" s="156">
        <f t="shared" si="144"/>
        <v>416.61980000000005</v>
      </c>
      <c r="P1068" s="156" t="e">
        <f t="shared" si="139"/>
        <v>#VALUE!</v>
      </c>
      <c r="Q1068" s="156" t="e">
        <f t="shared" si="140"/>
        <v>#VALUE!</v>
      </c>
      <c r="R1068" s="157" t="str">
        <f t="shared" si="145"/>
        <v>C</v>
      </c>
      <c r="S1068" s="157">
        <f t="shared" si="141"/>
        <v>17.98</v>
      </c>
      <c r="T1068" s="157">
        <f t="shared" si="138"/>
        <v>0</v>
      </c>
      <c r="U1068" s="157">
        <f>IF(M1068&lt;&gt;0,IF(M1068=SVS,0,IF(M1068=SVSg,0,IF(M1068=Stundenverrechnungssatz!G6038,0,IF(M1068=Stundenverrechnungssatz!I6038,0,IF(M1068=Stundenverrechnungssatz!K6038,0,IF(M1068=Stundenverrechnungssatz!M6038,0,1)))))))</f>
        <v>0</v>
      </c>
      <c r="V1068" s="20"/>
    </row>
    <row r="1069" spans="1:22" s="38" customFormat="1" ht="15" customHeight="1" x14ac:dyDescent="0.2">
      <c r="A1069" s="160">
        <v>1067</v>
      </c>
      <c r="B1069" s="161" t="s">
        <v>1341</v>
      </c>
      <c r="C1069" s="161" t="s">
        <v>435</v>
      </c>
      <c r="D1069" s="161" t="s">
        <v>285</v>
      </c>
      <c r="E1069" s="161" t="s">
        <v>291</v>
      </c>
      <c r="F1069" s="161" t="s">
        <v>438</v>
      </c>
      <c r="G1069" s="161" t="s">
        <v>217</v>
      </c>
      <c r="H1069" s="162">
        <v>13.92</v>
      </c>
      <c r="I1069" s="163"/>
      <c r="J1069" s="158" t="s">
        <v>34</v>
      </c>
      <c r="K1069" s="159"/>
      <c r="L1069" s="153">
        <v>191.11</v>
      </c>
      <c r="M1069" s="154">
        <f t="shared" si="142"/>
        <v>17.98</v>
      </c>
      <c r="N1069" s="155" t="str">
        <f t="shared" si="143"/>
        <v/>
      </c>
      <c r="O1069" s="156">
        <f t="shared" si="144"/>
        <v>2660.2512000000002</v>
      </c>
      <c r="P1069" s="156" t="e">
        <f t="shared" si="139"/>
        <v>#VALUE!</v>
      </c>
      <c r="Q1069" s="156" t="e">
        <f t="shared" si="140"/>
        <v>#VALUE!</v>
      </c>
      <c r="R1069" s="157" t="str">
        <f t="shared" si="145"/>
        <v>C</v>
      </c>
      <c r="S1069" s="157">
        <f t="shared" si="141"/>
        <v>17.98</v>
      </c>
      <c r="T1069" s="157">
        <f t="shared" si="138"/>
        <v>0</v>
      </c>
      <c r="U1069" s="157">
        <f>IF(M1069&lt;&gt;0,IF(M1069=SVS,0,IF(M1069=SVSg,0,IF(M1069=Stundenverrechnungssatz!G6039,0,IF(M1069=Stundenverrechnungssatz!I6039,0,IF(M1069=Stundenverrechnungssatz!K6039,0,IF(M1069=Stundenverrechnungssatz!M6039,0,1)))))))</f>
        <v>0</v>
      </c>
      <c r="V1069" s="20"/>
    </row>
    <row r="1070" spans="1:22" s="38" customFormat="1" ht="15" customHeight="1" x14ac:dyDescent="0.2">
      <c r="A1070" s="160">
        <v>1068</v>
      </c>
      <c r="B1070" s="161" t="s">
        <v>1341</v>
      </c>
      <c r="C1070" s="161" t="s">
        <v>435</v>
      </c>
      <c r="D1070" s="161" t="s">
        <v>285</v>
      </c>
      <c r="E1070" s="161" t="s">
        <v>292</v>
      </c>
      <c r="F1070" s="161" t="s">
        <v>216</v>
      </c>
      <c r="G1070" s="161" t="s">
        <v>217</v>
      </c>
      <c r="H1070" s="162">
        <v>3.48</v>
      </c>
      <c r="I1070" s="163"/>
      <c r="J1070" s="158" t="s">
        <v>119</v>
      </c>
      <c r="K1070" s="159"/>
      <c r="L1070" s="153">
        <v>0</v>
      </c>
      <c r="M1070" s="154">
        <f t="shared" si="142"/>
        <v>17.98</v>
      </c>
      <c r="N1070" s="155">
        <f t="shared" si="143"/>
        <v>1.0000000000000001E-5</v>
      </c>
      <c r="O1070" s="156">
        <f t="shared" si="144"/>
        <v>0</v>
      </c>
      <c r="P1070" s="156">
        <f t="shared" si="139"/>
        <v>0</v>
      </c>
      <c r="Q1070" s="156">
        <f t="shared" si="140"/>
        <v>0</v>
      </c>
      <c r="R1070" s="157" t="str">
        <f t="shared" si="145"/>
        <v>n</v>
      </c>
      <c r="S1070" s="157">
        <f t="shared" si="141"/>
        <v>17.98</v>
      </c>
      <c r="T1070" s="157">
        <f t="shared" si="138"/>
        <v>0</v>
      </c>
      <c r="U1070" s="157">
        <f>IF(M1070&lt;&gt;0,IF(M1070=SVS,0,IF(M1070=SVSg,0,IF(M1070=Stundenverrechnungssatz!G6040,0,IF(M1070=Stundenverrechnungssatz!I6040,0,IF(M1070=Stundenverrechnungssatz!K6040,0,IF(M1070=Stundenverrechnungssatz!M6040,0,1)))))))</f>
        <v>0</v>
      </c>
      <c r="V1070" s="20"/>
    </row>
    <row r="1071" spans="1:22" s="38" customFormat="1" ht="15" customHeight="1" x14ac:dyDescent="0.2">
      <c r="A1071" s="160">
        <v>1069</v>
      </c>
      <c r="B1071" s="161" t="s">
        <v>1341</v>
      </c>
      <c r="C1071" s="161" t="s">
        <v>435</v>
      </c>
      <c r="D1071" s="161" t="s">
        <v>285</v>
      </c>
      <c r="E1071" s="161" t="s">
        <v>293</v>
      </c>
      <c r="F1071" s="161" t="s">
        <v>235</v>
      </c>
      <c r="G1071" s="161" t="s">
        <v>219</v>
      </c>
      <c r="H1071" s="162">
        <v>21.1</v>
      </c>
      <c r="I1071" s="163"/>
      <c r="J1071" s="158" t="s">
        <v>69</v>
      </c>
      <c r="K1071" s="159"/>
      <c r="L1071" s="153">
        <v>191.11</v>
      </c>
      <c r="M1071" s="154">
        <f t="shared" si="142"/>
        <v>17.98</v>
      </c>
      <c r="N1071" s="155" t="str">
        <f t="shared" si="143"/>
        <v/>
      </c>
      <c r="O1071" s="156">
        <f t="shared" si="144"/>
        <v>4032.4210000000007</v>
      </c>
      <c r="P1071" s="156" t="e">
        <f t="shared" si="139"/>
        <v>#VALUE!</v>
      </c>
      <c r="Q1071" s="156" t="e">
        <f t="shared" si="140"/>
        <v>#VALUE!</v>
      </c>
      <c r="R1071" s="157" t="str">
        <f t="shared" si="145"/>
        <v>U</v>
      </c>
      <c r="S1071" s="157">
        <f t="shared" si="141"/>
        <v>17.98</v>
      </c>
      <c r="T1071" s="157">
        <f t="shared" si="138"/>
        <v>0</v>
      </c>
      <c r="U1071" s="157">
        <f>IF(M1071&lt;&gt;0,IF(M1071=SVS,0,IF(M1071=SVSg,0,IF(M1071=Stundenverrechnungssatz!G6041,0,IF(M1071=Stundenverrechnungssatz!I6041,0,IF(M1071=Stundenverrechnungssatz!K6041,0,IF(M1071=Stundenverrechnungssatz!M6041,0,1)))))))</f>
        <v>0</v>
      </c>
      <c r="V1071" s="20"/>
    </row>
    <row r="1072" spans="1:22" s="38" customFormat="1" ht="15" customHeight="1" x14ac:dyDescent="0.2">
      <c r="A1072" s="160">
        <v>1070</v>
      </c>
      <c r="B1072" s="161" t="s">
        <v>1341</v>
      </c>
      <c r="C1072" s="161" t="s">
        <v>435</v>
      </c>
      <c r="D1072" s="161" t="s">
        <v>285</v>
      </c>
      <c r="E1072" s="161" t="s">
        <v>294</v>
      </c>
      <c r="F1072" s="161" t="s">
        <v>438</v>
      </c>
      <c r="G1072" s="161" t="s">
        <v>217</v>
      </c>
      <c r="H1072" s="162">
        <v>3.48</v>
      </c>
      <c r="I1072" s="163"/>
      <c r="J1072" s="158" t="s">
        <v>34</v>
      </c>
      <c r="K1072" s="159"/>
      <c r="L1072" s="153">
        <v>191.11</v>
      </c>
      <c r="M1072" s="154">
        <f t="shared" si="142"/>
        <v>17.98</v>
      </c>
      <c r="N1072" s="155" t="str">
        <f t="shared" si="143"/>
        <v/>
      </c>
      <c r="O1072" s="156">
        <f t="shared" si="144"/>
        <v>665.06280000000004</v>
      </c>
      <c r="P1072" s="156" t="e">
        <f t="shared" si="139"/>
        <v>#VALUE!</v>
      </c>
      <c r="Q1072" s="156" t="e">
        <f t="shared" si="140"/>
        <v>#VALUE!</v>
      </c>
      <c r="R1072" s="157" t="str">
        <f t="shared" si="145"/>
        <v>C</v>
      </c>
      <c r="S1072" s="157">
        <f t="shared" si="141"/>
        <v>17.98</v>
      </c>
      <c r="T1072" s="157">
        <f t="shared" si="138"/>
        <v>0</v>
      </c>
      <c r="U1072" s="157">
        <f>IF(M1072&lt;&gt;0,IF(M1072=SVS,0,IF(M1072=SVSg,0,IF(M1072=Stundenverrechnungssatz!G6042,0,IF(M1072=Stundenverrechnungssatz!I6042,0,IF(M1072=Stundenverrechnungssatz!K6042,0,IF(M1072=Stundenverrechnungssatz!M6042,0,1)))))))</f>
        <v>0</v>
      </c>
      <c r="V1072" s="20"/>
    </row>
    <row r="1073" spans="1:22" s="38" customFormat="1" ht="15" customHeight="1" x14ac:dyDescent="0.2">
      <c r="A1073" s="160">
        <v>1071</v>
      </c>
      <c r="B1073" s="161" t="s">
        <v>1341</v>
      </c>
      <c r="C1073" s="161" t="s">
        <v>435</v>
      </c>
      <c r="D1073" s="161" t="s">
        <v>285</v>
      </c>
      <c r="E1073" s="161" t="s">
        <v>295</v>
      </c>
      <c r="F1073" s="161" t="s">
        <v>235</v>
      </c>
      <c r="G1073" s="161" t="s">
        <v>219</v>
      </c>
      <c r="H1073" s="162">
        <v>21.1</v>
      </c>
      <c r="I1073" s="163"/>
      <c r="J1073" s="158" t="s">
        <v>69</v>
      </c>
      <c r="K1073" s="159"/>
      <c r="L1073" s="153">
        <v>191.11</v>
      </c>
      <c r="M1073" s="154">
        <f t="shared" si="142"/>
        <v>17.98</v>
      </c>
      <c r="N1073" s="155" t="str">
        <f t="shared" si="143"/>
        <v/>
      </c>
      <c r="O1073" s="156">
        <f t="shared" si="144"/>
        <v>4032.4210000000007</v>
      </c>
      <c r="P1073" s="156" t="e">
        <f t="shared" si="139"/>
        <v>#VALUE!</v>
      </c>
      <c r="Q1073" s="156" t="e">
        <f t="shared" si="140"/>
        <v>#VALUE!</v>
      </c>
      <c r="R1073" s="157" t="str">
        <f t="shared" si="145"/>
        <v>U</v>
      </c>
      <c r="S1073" s="157">
        <f t="shared" si="141"/>
        <v>17.98</v>
      </c>
      <c r="T1073" s="157">
        <f t="shared" si="138"/>
        <v>0</v>
      </c>
      <c r="U1073" s="157">
        <f>IF(M1073&lt;&gt;0,IF(M1073=SVS,0,IF(M1073=SVSg,0,IF(M1073=Stundenverrechnungssatz!G6043,0,IF(M1073=Stundenverrechnungssatz!I6043,0,IF(M1073=Stundenverrechnungssatz!K6043,0,IF(M1073=Stundenverrechnungssatz!M6043,0,1)))))))</f>
        <v>0</v>
      </c>
      <c r="V1073" s="20"/>
    </row>
    <row r="1074" spans="1:22" s="38" customFormat="1" ht="15" customHeight="1" x14ac:dyDescent="0.2">
      <c r="A1074" s="160">
        <v>1072</v>
      </c>
      <c r="B1074" s="161" t="s">
        <v>1341</v>
      </c>
      <c r="C1074" s="161" t="s">
        <v>435</v>
      </c>
      <c r="D1074" s="161" t="s">
        <v>285</v>
      </c>
      <c r="E1074" s="161" t="s">
        <v>296</v>
      </c>
      <c r="F1074" s="161" t="s">
        <v>450</v>
      </c>
      <c r="G1074" s="161" t="s">
        <v>217</v>
      </c>
      <c r="H1074" s="162">
        <v>18.13</v>
      </c>
      <c r="I1074" s="163"/>
      <c r="J1074" s="158" t="s">
        <v>34</v>
      </c>
      <c r="K1074" s="159"/>
      <c r="L1074" s="153">
        <v>191.11</v>
      </c>
      <c r="M1074" s="154">
        <f t="shared" si="142"/>
        <v>17.98</v>
      </c>
      <c r="N1074" s="155" t="str">
        <f t="shared" si="143"/>
        <v/>
      </c>
      <c r="O1074" s="156">
        <f t="shared" si="144"/>
        <v>3464.8243000000002</v>
      </c>
      <c r="P1074" s="156" t="e">
        <f t="shared" si="139"/>
        <v>#VALUE!</v>
      </c>
      <c r="Q1074" s="156" t="e">
        <f t="shared" si="140"/>
        <v>#VALUE!</v>
      </c>
      <c r="R1074" s="157" t="str">
        <f t="shared" si="145"/>
        <v>C</v>
      </c>
      <c r="S1074" s="157">
        <f t="shared" si="141"/>
        <v>17.98</v>
      </c>
      <c r="T1074" s="157">
        <f t="shared" si="138"/>
        <v>0</v>
      </c>
      <c r="U1074" s="157">
        <f>IF(M1074&lt;&gt;0,IF(M1074=SVS,0,IF(M1074=SVSg,0,IF(M1074=Stundenverrechnungssatz!G6044,0,IF(M1074=Stundenverrechnungssatz!I6044,0,IF(M1074=Stundenverrechnungssatz!K6044,0,IF(M1074=Stundenverrechnungssatz!M6044,0,1)))))))</f>
        <v>0</v>
      </c>
      <c r="V1074" s="20"/>
    </row>
    <row r="1075" spans="1:22" s="38" customFormat="1" ht="15" customHeight="1" x14ac:dyDescent="0.2">
      <c r="A1075" s="160">
        <v>1073</v>
      </c>
      <c r="B1075" s="161" t="s">
        <v>1341</v>
      </c>
      <c r="C1075" s="161" t="s">
        <v>435</v>
      </c>
      <c r="D1075" s="161" t="s">
        <v>285</v>
      </c>
      <c r="E1075" s="161" t="s">
        <v>297</v>
      </c>
      <c r="F1075" s="161" t="s">
        <v>280</v>
      </c>
      <c r="G1075" s="161" t="s">
        <v>217</v>
      </c>
      <c r="H1075" s="162">
        <v>2.17</v>
      </c>
      <c r="I1075" s="163"/>
      <c r="J1075" s="158" t="s">
        <v>34</v>
      </c>
      <c r="K1075" s="159"/>
      <c r="L1075" s="153">
        <v>191.11</v>
      </c>
      <c r="M1075" s="154">
        <f t="shared" si="142"/>
        <v>17.98</v>
      </c>
      <c r="N1075" s="155" t="str">
        <f t="shared" si="143"/>
        <v/>
      </c>
      <c r="O1075" s="156">
        <f t="shared" si="144"/>
        <v>414.70870000000002</v>
      </c>
      <c r="P1075" s="156" t="e">
        <f t="shared" si="139"/>
        <v>#VALUE!</v>
      </c>
      <c r="Q1075" s="156" t="e">
        <f t="shared" si="140"/>
        <v>#VALUE!</v>
      </c>
      <c r="R1075" s="157" t="str">
        <f t="shared" si="145"/>
        <v>C</v>
      </c>
      <c r="S1075" s="157">
        <f t="shared" si="141"/>
        <v>17.98</v>
      </c>
      <c r="T1075" s="157">
        <f t="shared" si="138"/>
        <v>0</v>
      </c>
      <c r="U1075" s="157">
        <f>IF(M1075&lt;&gt;0,IF(M1075=SVS,0,IF(M1075=SVSg,0,IF(M1075=Stundenverrechnungssatz!G6045,0,IF(M1075=Stundenverrechnungssatz!I6045,0,IF(M1075=Stundenverrechnungssatz!K6045,0,IF(M1075=Stundenverrechnungssatz!M6045,0,1)))))))</f>
        <v>0</v>
      </c>
      <c r="V1075" s="20"/>
    </row>
    <row r="1076" spans="1:22" s="38" customFormat="1" ht="15" customHeight="1" x14ac:dyDescent="0.2">
      <c r="A1076" s="160">
        <v>1074</v>
      </c>
      <c r="B1076" s="161" t="s">
        <v>1341</v>
      </c>
      <c r="C1076" s="161" t="s">
        <v>435</v>
      </c>
      <c r="D1076" s="161" t="s">
        <v>285</v>
      </c>
      <c r="E1076" s="161" t="s">
        <v>298</v>
      </c>
      <c r="F1076" s="161" t="s">
        <v>280</v>
      </c>
      <c r="G1076" s="161" t="s">
        <v>217</v>
      </c>
      <c r="H1076" s="162">
        <v>2.1800000000000002</v>
      </c>
      <c r="I1076" s="163"/>
      <c r="J1076" s="158" t="s">
        <v>34</v>
      </c>
      <c r="K1076" s="159"/>
      <c r="L1076" s="153">
        <v>191.11</v>
      </c>
      <c r="M1076" s="154">
        <f t="shared" si="142"/>
        <v>17.98</v>
      </c>
      <c r="N1076" s="155" t="str">
        <f t="shared" si="143"/>
        <v/>
      </c>
      <c r="O1076" s="156">
        <f t="shared" si="144"/>
        <v>416.61980000000005</v>
      </c>
      <c r="P1076" s="156" t="e">
        <f t="shared" si="139"/>
        <v>#VALUE!</v>
      </c>
      <c r="Q1076" s="156" t="e">
        <f t="shared" si="140"/>
        <v>#VALUE!</v>
      </c>
      <c r="R1076" s="157" t="str">
        <f t="shared" si="145"/>
        <v>C</v>
      </c>
      <c r="S1076" s="157">
        <f t="shared" si="141"/>
        <v>17.98</v>
      </c>
      <c r="T1076" s="157">
        <f t="shared" si="138"/>
        <v>0</v>
      </c>
      <c r="U1076" s="157">
        <f>IF(M1076&lt;&gt;0,IF(M1076=SVS,0,IF(M1076=SVSg,0,IF(M1076=Stundenverrechnungssatz!G6046,0,IF(M1076=Stundenverrechnungssatz!I6046,0,IF(M1076=Stundenverrechnungssatz!K6046,0,IF(M1076=Stundenverrechnungssatz!M6046,0,1)))))))</f>
        <v>0</v>
      </c>
      <c r="V1076" s="20"/>
    </row>
    <row r="1077" spans="1:22" s="38" customFormat="1" ht="15" customHeight="1" x14ac:dyDescent="0.2">
      <c r="A1077" s="160">
        <v>1075</v>
      </c>
      <c r="B1077" s="161" t="s">
        <v>1341</v>
      </c>
      <c r="C1077" s="161" t="s">
        <v>435</v>
      </c>
      <c r="D1077" s="161" t="s">
        <v>285</v>
      </c>
      <c r="E1077" s="161" t="s">
        <v>452</v>
      </c>
      <c r="F1077" s="161" t="s">
        <v>438</v>
      </c>
      <c r="G1077" s="161" t="s">
        <v>217</v>
      </c>
      <c r="H1077" s="162">
        <v>13.92</v>
      </c>
      <c r="I1077" s="163"/>
      <c r="J1077" s="158" t="s">
        <v>34</v>
      </c>
      <c r="K1077" s="159"/>
      <c r="L1077" s="153">
        <v>191.11</v>
      </c>
      <c r="M1077" s="154">
        <f t="shared" si="142"/>
        <v>17.98</v>
      </c>
      <c r="N1077" s="155" t="str">
        <f t="shared" si="143"/>
        <v/>
      </c>
      <c r="O1077" s="156">
        <f t="shared" si="144"/>
        <v>2660.2512000000002</v>
      </c>
      <c r="P1077" s="156" t="e">
        <f t="shared" si="139"/>
        <v>#VALUE!</v>
      </c>
      <c r="Q1077" s="156" t="e">
        <f t="shared" si="140"/>
        <v>#VALUE!</v>
      </c>
      <c r="R1077" s="157" t="str">
        <f t="shared" si="145"/>
        <v>C</v>
      </c>
      <c r="S1077" s="157">
        <f t="shared" si="141"/>
        <v>17.98</v>
      </c>
      <c r="T1077" s="157">
        <f t="shared" si="138"/>
        <v>0</v>
      </c>
      <c r="U1077" s="157">
        <f>IF(M1077&lt;&gt;0,IF(M1077=SVS,0,IF(M1077=SVSg,0,IF(M1077=Stundenverrechnungssatz!G6047,0,IF(M1077=Stundenverrechnungssatz!I6047,0,IF(M1077=Stundenverrechnungssatz!K6047,0,IF(M1077=Stundenverrechnungssatz!M6047,0,1)))))))</f>
        <v>0</v>
      </c>
      <c r="V1077" s="20"/>
    </row>
    <row r="1078" spans="1:22" s="38" customFormat="1" ht="15" customHeight="1" x14ac:dyDescent="0.2">
      <c r="A1078" s="160">
        <v>1076</v>
      </c>
      <c r="B1078" s="161" t="s">
        <v>1341</v>
      </c>
      <c r="C1078" s="161" t="s">
        <v>435</v>
      </c>
      <c r="D1078" s="161" t="s">
        <v>285</v>
      </c>
      <c r="E1078" s="161" t="s">
        <v>299</v>
      </c>
      <c r="F1078" s="161" t="s">
        <v>438</v>
      </c>
      <c r="G1078" s="161" t="s">
        <v>217</v>
      </c>
      <c r="H1078" s="162">
        <v>3.48</v>
      </c>
      <c r="I1078" s="163"/>
      <c r="J1078" s="158" t="s">
        <v>34</v>
      </c>
      <c r="K1078" s="159"/>
      <c r="L1078" s="153">
        <v>191.11</v>
      </c>
      <c r="M1078" s="154">
        <f t="shared" si="142"/>
        <v>17.98</v>
      </c>
      <c r="N1078" s="155" t="str">
        <f t="shared" si="143"/>
        <v/>
      </c>
      <c r="O1078" s="156">
        <f t="shared" si="144"/>
        <v>665.06280000000004</v>
      </c>
      <c r="P1078" s="156" t="e">
        <f t="shared" si="139"/>
        <v>#VALUE!</v>
      </c>
      <c r="Q1078" s="156" t="e">
        <f t="shared" si="140"/>
        <v>#VALUE!</v>
      </c>
      <c r="R1078" s="157" t="str">
        <f t="shared" si="145"/>
        <v>C</v>
      </c>
      <c r="S1078" s="157">
        <f t="shared" si="141"/>
        <v>17.98</v>
      </c>
      <c r="T1078" s="157">
        <f t="shared" si="138"/>
        <v>0</v>
      </c>
      <c r="U1078" s="157">
        <f>IF(M1078&lt;&gt;0,IF(M1078=SVS,0,IF(M1078=SVSg,0,IF(M1078=Stundenverrechnungssatz!G6048,0,IF(M1078=Stundenverrechnungssatz!I6048,0,IF(M1078=Stundenverrechnungssatz!K6048,0,IF(M1078=Stundenverrechnungssatz!M6048,0,1)))))))</f>
        <v>0</v>
      </c>
      <c r="V1078" s="20"/>
    </row>
    <row r="1079" spans="1:22" s="38" customFormat="1" ht="15" customHeight="1" x14ac:dyDescent="0.2">
      <c r="A1079" s="160">
        <v>1077</v>
      </c>
      <c r="B1079" s="161" t="s">
        <v>1341</v>
      </c>
      <c r="C1079" s="161" t="s">
        <v>435</v>
      </c>
      <c r="D1079" s="161" t="s">
        <v>285</v>
      </c>
      <c r="E1079" s="161" t="s">
        <v>300</v>
      </c>
      <c r="F1079" s="161" t="s">
        <v>235</v>
      </c>
      <c r="G1079" s="161" t="s">
        <v>219</v>
      </c>
      <c r="H1079" s="162">
        <v>21.1</v>
      </c>
      <c r="I1079" s="163"/>
      <c r="J1079" s="158" t="s">
        <v>69</v>
      </c>
      <c r="K1079" s="159"/>
      <c r="L1079" s="153">
        <v>191.11</v>
      </c>
      <c r="M1079" s="154">
        <f t="shared" si="142"/>
        <v>17.98</v>
      </c>
      <c r="N1079" s="155" t="str">
        <f t="shared" si="143"/>
        <v/>
      </c>
      <c r="O1079" s="156">
        <f t="shared" si="144"/>
        <v>4032.4210000000007</v>
      </c>
      <c r="P1079" s="156" t="e">
        <f t="shared" si="139"/>
        <v>#VALUE!</v>
      </c>
      <c r="Q1079" s="156" t="e">
        <f t="shared" si="140"/>
        <v>#VALUE!</v>
      </c>
      <c r="R1079" s="157" t="str">
        <f t="shared" si="145"/>
        <v>U</v>
      </c>
      <c r="S1079" s="157">
        <f t="shared" si="141"/>
        <v>17.98</v>
      </c>
      <c r="T1079" s="157">
        <f t="shared" si="138"/>
        <v>0</v>
      </c>
      <c r="U1079" s="157">
        <f>IF(M1079&lt;&gt;0,IF(M1079=SVS,0,IF(M1079=SVSg,0,IF(M1079=Stundenverrechnungssatz!G6049,0,IF(M1079=Stundenverrechnungssatz!I6049,0,IF(M1079=Stundenverrechnungssatz!K6049,0,IF(M1079=Stundenverrechnungssatz!M6049,0,1)))))))</f>
        <v>0</v>
      </c>
      <c r="V1079" s="20"/>
    </row>
    <row r="1080" spans="1:22" s="38" customFormat="1" ht="15" customHeight="1" x14ac:dyDescent="0.2">
      <c r="A1080" s="160">
        <v>1078</v>
      </c>
      <c r="B1080" s="161" t="s">
        <v>1341</v>
      </c>
      <c r="C1080" s="161" t="s">
        <v>435</v>
      </c>
      <c r="D1080" s="161" t="s">
        <v>285</v>
      </c>
      <c r="E1080" s="161" t="s">
        <v>302</v>
      </c>
      <c r="F1080" s="161" t="s">
        <v>263</v>
      </c>
      <c r="G1080" s="161" t="s">
        <v>217</v>
      </c>
      <c r="H1080" s="162">
        <v>3.48</v>
      </c>
      <c r="I1080" s="163"/>
      <c r="J1080" s="158" t="s">
        <v>64</v>
      </c>
      <c r="K1080" s="159"/>
      <c r="L1080" s="153">
        <v>9</v>
      </c>
      <c r="M1080" s="154">
        <f t="shared" si="142"/>
        <v>17.98</v>
      </c>
      <c r="N1080" s="155" t="str">
        <f t="shared" si="143"/>
        <v/>
      </c>
      <c r="O1080" s="156">
        <f t="shared" si="144"/>
        <v>31.32</v>
      </c>
      <c r="P1080" s="156" t="e">
        <f t="shared" si="139"/>
        <v>#VALUE!</v>
      </c>
      <c r="Q1080" s="156" t="e">
        <f t="shared" si="140"/>
        <v>#VALUE!</v>
      </c>
      <c r="R1080" s="157" t="str">
        <f t="shared" si="145"/>
        <v>T</v>
      </c>
      <c r="S1080" s="157">
        <f t="shared" si="141"/>
        <v>17.98</v>
      </c>
      <c r="T1080" s="157">
        <f t="shared" si="138"/>
        <v>0</v>
      </c>
      <c r="U1080" s="157">
        <f>IF(M1080&lt;&gt;0,IF(M1080=SVS,0,IF(M1080=SVSg,0,IF(M1080=Stundenverrechnungssatz!G6050,0,IF(M1080=Stundenverrechnungssatz!I6050,0,IF(M1080=Stundenverrechnungssatz!K6050,0,IF(M1080=Stundenverrechnungssatz!M6050,0,1)))))))</f>
        <v>0</v>
      </c>
      <c r="V1080" s="20"/>
    </row>
    <row r="1081" spans="1:22" s="38" customFormat="1" ht="15" customHeight="1" x14ac:dyDescent="0.2">
      <c r="A1081" s="160">
        <v>1079</v>
      </c>
      <c r="B1081" s="161" t="s">
        <v>1341</v>
      </c>
      <c r="C1081" s="161" t="s">
        <v>435</v>
      </c>
      <c r="D1081" s="161" t="s">
        <v>285</v>
      </c>
      <c r="E1081" s="161" t="s">
        <v>304</v>
      </c>
      <c r="F1081" s="161" t="s">
        <v>235</v>
      </c>
      <c r="G1081" s="161" t="s">
        <v>219</v>
      </c>
      <c r="H1081" s="162">
        <v>21.1</v>
      </c>
      <c r="I1081" s="163"/>
      <c r="J1081" s="158" t="s">
        <v>69</v>
      </c>
      <c r="K1081" s="159"/>
      <c r="L1081" s="153">
        <v>191.11</v>
      </c>
      <c r="M1081" s="154">
        <f t="shared" si="142"/>
        <v>17.98</v>
      </c>
      <c r="N1081" s="155" t="str">
        <f t="shared" si="143"/>
        <v/>
      </c>
      <c r="O1081" s="156">
        <f t="shared" si="144"/>
        <v>4032.4210000000007</v>
      </c>
      <c r="P1081" s="156" t="e">
        <f t="shared" si="139"/>
        <v>#VALUE!</v>
      </c>
      <c r="Q1081" s="156" t="e">
        <f t="shared" si="140"/>
        <v>#VALUE!</v>
      </c>
      <c r="R1081" s="157" t="str">
        <f t="shared" si="145"/>
        <v>U</v>
      </c>
      <c r="S1081" s="157">
        <f t="shared" si="141"/>
        <v>17.98</v>
      </c>
      <c r="T1081" s="157">
        <f t="shared" si="138"/>
        <v>0</v>
      </c>
      <c r="U1081" s="157">
        <f>IF(M1081&lt;&gt;0,IF(M1081=SVS,0,IF(M1081=SVSg,0,IF(M1081=Stundenverrechnungssatz!G6051,0,IF(M1081=Stundenverrechnungssatz!I6051,0,IF(M1081=Stundenverrechnungssatz!K6051,0,IF(M1081=Stundenverrechnungssatz!M6051,0,1)))))))</f>
        <v>0</v>
      </c>
      <c r="V1081" s="20"/>
    </row>
    <row r="1082" spans="1:22" s="38" customFormat="1" ht="15" customHeight="1" x14ac:dyDescent="0.2">
      <c r="A1082" s="160">
        <v>1080</v>
      </c>
      <c r="B1082" s="161" t="s">
        <v>1341</v>
      </c>
      <c r="C1082" s="161" t="s">
        <v>435</v>
      </c>
      <c r="D1082" s="161" t="s">
        <v>285</v>
      </c>
      <c r="E1082" s="161" t="s">
        <v>305</v>
      </c>
      <c r="F1082" s="161" t="s">
        <v>450</v>
      </c>
      <c r="G1082" s="161" t="s">
        <v>217</v>
      </c>
      <c r="H1082" s="162">
        <v>18.100000000000001</v>
      </c>
      <c r="I1082" s="163"/>
      <c r="J1082" s="158" t="s">
        <v>34</v>
      </c>
      <c r="K1082" s="159"/>
      <c r="L1082" s="153">
        <v>191.11</v>
      </c>
      <c r="M1082" s="154">
        <f t="shared" si="142"/>
        <v>17.98</v>
      </c>
      <c r="N1082" s="155" t="str">
        <f t="shared" si="143"/>
        <v/>
      </c>
      <c r="O1082" s="156">
        <f t="shared" si="144"/>
        <v>3459.0910000000003</v>
      </c>
      <c r="P1082" s="156" t="e">
        <f t="shared" si="139"/>
        <v>#VALUE!</v>
      </c>
      <c r="Q1082" s="156" t="e">
        <f t="shared" si="140"/>
        <v>#VALUE!</v>
      </c>
      <c r="R1082" s="157" t="str">
        <f t="shared" si="145"/>
        <v>C</v>
      </c>
      <c r="S1082" s="157">
        <f t="shared" si="141"/>
        <v>17.98</v>
      </c>
      <c r="T1082" s="157">
        <f t="shared" si="138"/>
        <v>0</v>
      </c>
      <c r="U1082" s="157">
        <f>IF(M1082&lt;&gt;0,IF(M1082=SVS,0,IF(M1082=SVSg,0,IF(M1082=Stundenverrechnungssatz!G6052,0,IF(M1082=Stundenverrechnungssatz!I6052,0,IF(M1082=Stundenverrechnungssatz!K6052,0,IF(M1082=Stundenverrechnungssatz!M6052,0,1)))))))</f>
        <v>0</v>
      </c>
      <c r="V1082" s="20"/>
    </row>
    <row r="1083" spans="1:22" s="38" customFormat="1" ht="15" customHeight="1" x14ac:dyDescent="0.2">
      <c r="A1083" s="160">
        <v>1081</v>
      </c>
      <c r="B1083" s="161" t="s">
        <v>1341</v>
      </c>
      <c r="C1083" s="161" t="s">
        <v>435</v>
      </c>
      <c r="D1083" s="161" t="s">
        <v>285</v>
      </c>
      <c r="E1083" s="161" t="s">
        <v>306</v>
      </c>
      <c r="F1083" s="161" t="s">
        <v>280</v>
      </c>
      <c r="G1083" s="161" t="s">
        <v>217</v>
      </c>
      <c r="H1083" s="162">
        <v>2.81</v>
      </c>
      <c r="I1083" s="163"/>
      <c r="J1083" s="158" t="s">
        <v>34</v>
      </c>
      <c r="K1083" s="159"/>
      <c r="L1083" s="153">
        <v>191.11</v>
      </c>
      <c r="M1083" s="154">
        <f t="shared" si="142"/>
        <v>17.98</v>
      </c>
      <c r="N1083" s="155" t="str">
        <f t="shared" si="143"/>
        <v/>
      </c>
      <c r="O1083" s="156">
        <f t="shared" si="144"/>
        <v>537.01910000000009</v>
      </c>
      <c r="P1083" s="156" t="e">
        <f t="shared" si="139"/>
        <v>#VALUE!</v>
      </c>
      <c r="Q1083" s="156" t="e">
        <f t="shared" si="140"/>
        <v>#VALUE!</v>
      </c>
      <c r="R1083" s="157" t="str">
        <f t="shared" si="145"/>
        <v>C</v>
      </c>
      <c r="S1083" s="157">
        <f t="shared" si="141"/>
        <v>17.98</v>
      </c>
      <c r="T1083" s="157">
        <f t="shared" si="138"/>
        <v>0</v>
      </c>
      <c r="U1083" s="157">
        <f>IF(M1083&lt;&gt;0,IF(M1083=SVS,0,IF(M1083=SVSg,0,IF(M1083=Stundenverrechnungssatz!G6053,0,IF(M1083=Stundenverrechnungssatz!I6053,0,IF(M1083=Stundenverrechnungssatz!K6053,0,IF(M1083=Stundenverrechnungssatz!M6053,0,1)))))))</f>
        <v>0</v>
      </c>
      <c r="V1083" s="20"/>
    </row>
    <row r="1084" spans="1:22" s="38" customFormat="1" ht="15" customHeight="1" x14ac:dyDescent="0.2">
      <c r="A1084" s="160">
        <v>1082</v>
      </c>
      <c r="B1084" s="161" t="s">
        <v>1341</v>
      </c>
      <c r="C1084" s="161" t="s">
        <v>435</v>
      </c>
      <c r="D1084" s="161" t="s">
        <v>285</v>
      </c>
      <c r="E1084" s="161" t="s">
        <v>307</v>
      </c>
      <c r="F1084" s="161" t="s">
        <v>280</v>
      </c>
      <c r="G1084" s="161" t="s">
        <v>217</v>
      </c>
      <c r="H1084" s="162">
        <v>2.81</v>
      </c>
      <c r="I1084" s="163"/>
      <c r="J1084" s="158" t="s">
        <v>34</v>
      </c>
      <c r="K1084" s="159"/>
      <c r="L1084" s="153">
        <v>191.11</v>
      </c>
      <c r="M1084" s="154">
        <f t="shared" si="142"/>
        <v>17.98</v>
      </c>
      <c r="N1084" s="155" t="str">
        <f t="shared" si="143"/>
        <v/>
      </c>
      <c r="O1084" s="156">
        <f t="shared" si="144"/>
        <v>537.01910000000009</v>
      </c>
      <c r="P1084" s="156" t="e">
        <f t="shared" si="139"/>
        <v>#VALUE!</v>
      </c>
      <c r="Q1084" s="156" t="e">
        <f t="shared" si="140"/>
        <v>#VALUE!</v>
      </c>
      <c r="R1084" s="157" t="str">
        <f t="shared" si="145"/>
        <v>C</v>
      </c>
      <c r="S1084" s="157">
        <f t="shared" si="141"/>
        <v>17.98</v>
      </c>
      <c r="T1084" s="157">
        <f t="shared" si="138"/>
        <v>0</v>
      </c>
      <c r="U1084" s="157">
        <f>IF(M1084&lt;&gt;0,IF(M1084=SVS,0,IF(M1084=SVSg,0,IF(M1084=Stundenverrechnungssatz!G6054,0,IF(M1084=Stundenverrechnungssatz!I6054,0,IF(M1084=Stundenverrechnungssatz!K6054,0,IF(M1084=Stundenverrechnungssatz!M6054,0,1)))))))</f>
        <v>0</v>
      </c>
      <c r="V1084" s="20"/>
    </row>
    <row r="1085" spans="1:22" s="38" customFormat="1" ht="15" customHeight="1" x14ac:dyDescent="0.2">
      <c r="A1085" s="160">
        <v>1083</v>
      </c>
      <c r="B1085" s="161" t="s">
        <v>1341</v>
      </c>
      <c r="C1085" s="161" t="s">
        <v>435</v>
      </c>
      <c r="D1085" s="161" t="s">
        <v>285</v>
      </c>
      <c r="E1085" s="161" t="s">
        <v>476</v>
      </c>
      <c r="F1085" s="161" t="s">
        <v>438</v>
      </c>
      <c r="G1085" s="161" t="s">
        <v>217</v>
      </c>
      <c r="H1085" s="162">
        <v>13.91</v>
      </c>
      <c r="I1085" s="163"/>
      <c r="J1085" s="158" t="s">
        <v>34</v>
      </c>
      <c r="K1085" s="159"/>
      <c r="L1085" s="153">
        <v>191.11</v>
      </c>
      <c r="M1085" s="154">
        <f t="shared" si="142"/>
        <v>17.98</v>
      </c>
      <c r="N1085" s="155" t="str">
        <f t="shared" si="143"/>
        <v/>
      </c>
      <c r="O1085" s="156">
        <f t="shared" si="144"/>
        <v>2658.3401000000003</v>
      </c>
      <c r="P1085" s="156" t="e">
        <f t="shared" si="139"/>
        <v>#VALUE!</v>
      </c>
      <c r="Q1085" s="156" t="e">
        <f t="shared" si="140"/>
        <v>#VALUE!</v>
      </c>
      <c r="R1085" s="157" t="str">
        <f t="shared" si="145"/>
        <v>C</v>
      </c>
      <c r="S1085" s="157">
        <f t="shared" si="141"/>
        <v>17.98</v>
      </c>
      <c r="T1085" s="157">
        <f t="shared" si="138"/>
        <v>0</v>
      </c>
      <c r="U1085" s="157">
        <f>IF(M1085&lt;&gt;0,IF(M1085=SVS,0,IF(M1085=SVSg,0,IF(M1085=Stundenverrechnungssatz!G6055,0,IF(M1085=Stundenverrechnungssatz!I6055,0,IF(M1085=Stundenverrechnungssatz!K6055,0,IF(M1085=Stundenverrechnungssatz!M6055,0,1)))))))</f>
        <v>0</v>
      </c>
      <c r="V1085" s="20"/>
    </row>
    <row r="1086" spans="1:22" s="38" customFormat="1" ht="15" customHeight="1" x14ac:dyDescent="0.2">
      <c r="A1086" s="160">
        <v>1084</v>
      </c>
      <c r="B1086" s="161" t="s">
        <v>1341</v>
      </c>
      <c r="C1086" s="161" t="s">
        <v>435</v>
      </c>
      <c r="D1086" s="161" t="s">
        <v>285</v>
      </c>
      <c r="E1086" s="161" t="s">
        <v>477</v>
      </c>
      <c r="F1086" s="161" t="s">
        <v>263</v>
      </c>
      <c r="G1086" s="161" t="s">
        <v>217</v>
      </c>
      <c r="H1086" s="162">
        <v>3.48</v>
      </c>
      <c r="I1086" s="163"/>
      <c r="J1086" s="158" t="s">
        <v>64</v>
      </c>
      <c r="K1086" s="159"/>
      <c r="L1086" s="153">
        <v>9</v>
      </c>
      <c r="M1086" s="154">
        <f t="shared" si="142"/>
        <v>17.98</v>
      </c>
      <c r="N1086" s="155" t="str">
        <f t="shared" si="143"/>
        <v/>
      </c>
      <c r="O1086" s="156">
        <f t="shared" si="144"/>
        <v>31.32</v>
      </c>
      <c r="P1086" s="156" t="e">
        <f t="shared" si="139"/>
        <v>#VALUE!</v>
      </c>
      <c r="Q1086" s="156" t="e">
        <f t="shared" si="140"/>
        <v>#VALUE!</v>
      </c>
      <c r="R1086" s="157" t="str">
        <f t="shared" si="145"/>
        <v>T</v>
      </c>
      <c r="S1086" s="157">
        <f t="shared" si="141"/>
        <v>17.98</v>
      </c>
      <c r="T1086" s="157">
        <f t="shared" ref="T1086:T1149" si="146">IF(I1086="x",H1086,0)</f>
        <v>0</v>
      </c>
      <c r="U1086" s="157">
        <f>IF(M1086&lt;&gt;0,IF(M1086=SVS,0,IF(M1086=SVSg,0,IF(M1086=Stundenverrechnungssatz!G6056,0,IF(M1086=Stundenverrechnungssatz!I6056,0,IF(M1086=Stundenverrechnungssatz!K6056,0,IF(M1086=Stundenverrechnungssatz!M6056,0,1)))))))</f>
        <v>0</v>
      </c>
      <c r="V1086" s="20"/>
    </row>
    <row r="1087" spans="1:22" s="38" customFormat="1" ht="15" customHeight="1" x14ac:dyDescent="0.2">
      <c r="A1087" s="160">
        <v>1085</v>
      </c>
      <c r="B1087" s="161" t="s">
        <v>1341</v>
      </c>
      <c r="C1087" s="161" t="s">
        <v>435</v>
      </c>
      <c r="D1087" s="161" t="s">
        <v>285</v>
      </c>
      <c r="E1087" s="161" t="s">
        <v>478</v>
      </c>
      <c r="F1087" s="161" t="s">
        <v>235</v>
      </c>
      <c r="G1087" s="161" t="s">
        <v>219</v>
      </c>
      <c r="H1087" s="162">
        <v>23.36</v>
      </c>
      <c r="I1087" s="163"/>
      <c r="J1087" s="158" t="s">
        <v>69</v>
      </c>
      <c r="K1087" s="159"/>
      <c r="L1087" s="153">
        <v>191.11</v>
      </c>
      <c r="M1087" s="154">
        <f t="shared" si="142"/>
        <v>17.98</v>
      </c>
      <c r="N1087" s="155" t="str">
        <f t="shared" si="143"/>
        <v/>
      </c>
      <c r="O1087" s="156">
        <f t="shared" si="144"/>
        <v>4464.3296</v>
      </c>
      <c r="P1087" s="156" t="e">
        <f t="shared" si="139"/>
        <v>#VALUE!</v>
      </c>
      <c r="Q1087" s="156" t="e">
        <f t="shared" si="140"/>
        <v>#VALUE!</v>
      </c>
      <c r="R1087" s="157" t="str">
        <f t="shared" si="145"/>
        <v>U</v>
      </c>
      <c r="S1087" s="157">
        <f t="shared" si="141"/>
        <v>17.98</v>
      </c>
      <c r="T1087" s="157">
        <f t="shared" si="146"/>
        <v>0</v>
      </c>
      <c r="U1087" s="157">
        <f>IF(M1087&lt;&gt;0,IF(M1087=SVS,0,IF(M1087=SVSg,0,IF(M1087=Stundenverrechnungssatz!G6057,0,IF(M1087=Stundenverrechnungssatz!I6057,0,IF(M1087=Stundenverrechnungssatz!K6057,0,IF(M1087=Stundenverrechnungssatz!M6057,0,1)))))))</f>
        <v>0</v>
      </c>
      <c r="V1087" s="20"/>
    </row>
    <row r="1088" spans="1:22" s="38" customFormat="1" ht="15" customHeight="1" x14ac:dyDescent="0.2">
      <c r="A1088" s="160">
        <v>1086</v>
      </c>
      <c r="B1088" s="161" t="s">
        <v>1341</v>
      </c>
      <c r="C1088" s="161" t="s">
        <v>435</v>
      </c>
      <c r="D1088" s="161" t="s">
        <v>285</v>
      </c>
      <c r="E1088" s="161" t="s">
        <v>479</v>
      </c>
      <c r="F1088" s="161" t="s">
        <v>263</v>
      </c>
      <c r="G1088" s="161" t="s">
        <v>217</v>
      </c>
      <c r="H1088" s="162">
        <v>5.03</v>
      </c>
      <c r="I1088" s="163"/>
      <c r="J1088" s="158" t="s">
        <v>64</v>
      </c>
      <c r="K1088" s="159"/>
      <c r="L1088" s="153">
        <v>9</v>
      </c>
      <c r="M1088" s="154">
        <f t="shared" si="142"/>
        <v>17.98</v>
      </c>
      <c r="N1088" s="155" t="str">
        <f t="shared" si="143"/>
        <v/>
      </c>
      <c r="O1088" s="156">
        <f t="shared" si="144"/>
        <v>45.27</v>
      </c>
      <c r="P1088" s="156" t="e">
        <f t="shared" si="139"/>
        <v>#VALUE!</v>
      </c>
      <c r="Q1088" s="156" t="e">
        <f t="shared" si="140"/>
        <v>#VALUE!</v>
      </c>
      <c r="R1088" s="157" t="str">
        <f t="shared" si="145"/>
        <v>T</v>
      </c>
      <c r="S1088" s="157">
        <f t="shared" si="141"/>
        <v>17.98</v>
      </c>
      <c r="T1088" s="157">
        <f t="shared" si="146"/>
        <v>0</v>
      </c>
      <c r="U1088" s="157">
        <f>IF(M1088&lt;&gt;0,IF(M1088=SVS,0,IF(M1088=SVSg,0,IF(M1088=Stundenverrechnungssatz!G6058,0,IF(M1088=Stundenverrechnungssatz!I6058,0,IF(M1088=Stundenverrechnungssatz!K6058,0,IF(M1088=Stundenverrechnungssatz!M6058,0,1)))))))</f>
        <v>0</v>
      </c>
      <c r="V1088" s="20"/>
    </row>
    <row r="1089" spans="1:22" s="38" customFormat="1" ht="15" customHeight="1" x14ac:dyDescent="0.2">
      <c r="A1089" s="160">
        <v>1087</v>
      </c>
      <c r="B1089" s="161" t="s">
        <v>1341</v>
      </c>
      <c r="C1089" s="161" t="s">
        <v>435</v>
      </c>
      <c r="D1089" s="161" t="s">
        <v>285</v>
      </c>
      <c r="E1089" s="161" t="s">
        <v>480</v>
      </c>
      <c r="F1089" s="161" t="s">
        <v>451</v>
      </c>
      <c r="G1089" s="161" t="s">
        <v>351</v>
      </c>
      <c r="H1089" s="162">
        <v>44.36</v>
      </c>
      <c r="I1089" s="163"/>
      <c r="J1089" s="158" t="s">
        <v>65</v>
      </c>
      <c r="K1089" s="159"/>
      <c r="L1089" s="153">
        <v>2</v>
      </c>
      <c r="M1089" s="154">
        <f t="shared" si="142"/>
        <v>17.98</v>
      </c>
      <c r="N1089" s="155" t="str">
        <f t="shared" si="143"/>
        <v/>
      </c>
      <c r="O1089" s="156">
        <f t="shared" si="144"/>
        <v>88.72</v>
      </c>
      <c r="P1089" s="156" t="e">
        <f t="shared" si="139"/>
        <v>#VALUE!</v>
      </c>
      <c r="Q1089" s="156" t="e">
        <f t="shared" si="140"/>
        <v>#VALUE!</v>
      </c>
      <c r="R1089" s="157" t="str">
        <f t="shared" si="145"/>
        <v>T</v>
      </c>
      <c r="S1089" s="157">
        <f t="shared" si="141"/>
        <v>17.98</v>
      </c>
      <c r="T1089" s="157">
        <f t="shared" si="146"/>
        <v>0</v>
      </c>
      <c r="U1089" s="157">
        <f>IF(M1089&lt;&gt;0,IF(M1089=SVS,0,IF(M1089=SVSg,0,IF(M1089=Stundenverrechnungssatz!G6059,0,IF(M1089=Stundenverrechnungssatz!I6059,0,IF(M1089=Stundenverrechnungssatz!K6059,0,IF(M1089=Stundenverrechnungssatz!M6059,0,1)))))))</f>
        <v>0</v>
      </c>
      <c r="V1089" s="20"/>
    </row>
    <row r="1090" spans="1:22" s="38" customFormat="1" ht="15" customHeight="1" x14ac:dyDescent="0.2">
      <c r="A1090" s="160">
        <v>1088</v>
      </c>
      <c r="B1090" s="161" t="s">
        <v>1341</v>
      </c>
      <c r="C1090" s="161" t="s">
        <v>435</v>
      </c>
      <c r="D1090" s="161" t="s">
        <v>285</v>
      </c>
      <c r="E1090" s="161" t="s">
        <v>481</v>
      </c>
      <c r="F1090" s="161" t="s">
        <v>280</v>
      </c>
      <c r="G1090" s="161" t="s">
        <v>217</v>
      </c>
      <c r="H1090" s="162">
        <v>2.83</v>
      </c>
      <c r="I1090" s="163"/>
      <c r="J1090" s="158" t="s">
        <v>34</v>
      </c>
      <c r="K1090" s="159"/>
      <c r="L1090" s="153">
        <v>191.11</v>
      </c>
      <c r="M1090" s="154">
        <f t="shared" si="142"/>
        <v>17.98</v>
      </c>
      <c r="N1090" s="155" t="str">
        <f t="shared" si="143"/>
        <v/>
      </c>
      <c r="O1090" s="156">
        <f t="shared" si="144"/>
        <v>540.84130000000005</v>
      </c>
      <c r="P1090" s="156" t="e">
        <f t="shared" si="139"/>
        <v>#VALUE!</v>
      </c>
      <c r="Q1090" s="156" t="e">
        <f t="shared" si="140"/>
        <v>#VALUE!</v>
      </c>
      <c r="R1090" s="157" t="str">
        <f t="shared" si="145"/>
        <v>C</v>
      </c>
      <c r="S1090" s="157">
        <f t="shared" si="141"/>
        <v>17.98</v>
      </c>
      <c r="T1090" s="157">
        <f t="shared" si="146"/>
        <v>0</v>
      </c>
      <c r="U1090" s="157">
        <f>IF(M1090&lt;&gt;0,IF(M1090=SVS,0,IF(M1090=SVSg,0,IF(M1090=Stundenverrechnungssatz!G6060,0,IF(M1090=Stundenverrechnungssatz!I6060,0,IF(M1090=Stundenverrechnungssatz!K6060,0,IF(M1090=Stundenverrechnungssatz!M6060,0,1)))))))</f>
        <v>0</v>
      </c>
      <c r="V1090" s="20"/>
    </row>
    <row r="1091" spans="1:22" s="38" customFormat="1" ht="15" customHeight="1" x14ac:dyDescent="0.2">
      <c r="A1091" s="160">
        <v>1089</v>
      </c>
      <c r="B1091" s="161" t="s">
        <v>1341</v>
      </c>
      <c r="C1091" s="161" t="s">
        <v>435</v>
      </c>
      <c r="D1091" s="161" t="s">
        <v>285</v>
      </c>
      <c r="E1091" s="161" t="s">
        <v>482</v>
      </c>
      <c r="F1091" s="161" t="s">
        <v>271</v>
      </c>
      <c r="G1091" s="161" t="s">
        <v>219</v>
      </c>
      <c r="H1091" s="162">
        <v>9.25</v>
      </c>
      <c r="I1091" s="163"/>
      <c r="J1091" s="158" t="s">
        <v>31</v>
      </c>
      <c r="K1091" s="159"/>
      <c r="L1091" s="153">
        <v>96.05</v>
      </c>
      <c r="M1091" s="154">
        <f t="shared" si="142"/>
        <v>17.98</v>
      </c>
      <c r="N1091" s="155" t="str">
        <f t="shared" si="143"/>
        <v/>
      </c>
      <c r="O1091" s="156">
        <f t="shared" si="144"/>
        <v>888.46249999999998</v>
      </c>
      <c r="P1091" s="156" t="e">
        <f t="shared" si="139"/>
        <v>#VALUE!</v>
      </c>
      <c r="Q1091" s="156" t="e">
        <f t="shared" si="140"/>
        <v>#VALUE!</v>
      </c>
      <c r="R1091" s="157" t="str">
        <f t="shared" si="145"/>
        <v>A</v>
      </c>
      <c r="S1091" s="157">
        <f t="shared" si="141"/>
        <v>17.98</v>
      </c>
      <c r="T1091" s="157">
        <f t="shared" si="146"/>
        <v>0</v>
      </c>
      <c r="U1091" s="157">
        <f>IF(M1091&lt;&gt;0,IF(M1091=SVS,0,IF(M1091=SVSg,0,IF(M1091=Stundenverrechnungssatz!G6061,0,IF(M1091=Stundenverrechnungssatz!I6061,0,IF(M1091=Stundenverrechnungssatz!K6061,0,IF(M1091=Stundenverrechnungssatz!M6061,0,1)))))))</f>
        <v>0</v>
      </c>
      <c r="V1091" s="20"/>
    </row>
    <row r="1092" spans="1:22" s="38" customFormat="1" ht="15" customHeight="1" x14ac:dyDescent="0.2">
      <c r="A1092" s="160">
        <v>1090</v>
      </c>
      <c r="B1092" s="161" t="s">
        <v>1341</v>
      </c>
      <c r="C1092" s="161" t="s">
        <v>435</v>
      </c>
      <c r="D1092" s="161" t="s">
        <v>285</v>
      </c>
      <c r="E1092" s="161" t="s">
        <v>483</v>
      </c>
      <c r="F1092" s="161" t="s">
        <v>435</v>
      </c>
      <c r="G1092" s="161" t="s">
        <v>552</v>
      </c>
      <c r="H1092" s="162">
        <v>1215.27</v>
      </c>
      <c r="I1092" s="163" t="s">
        <v>214</v>
      </c>
      <c r="J1092" s="158" t="s">
        <v>39</v>
      </c>
      <c r="K1092" s="159"/>
      <c r="L1092" s="153">
        <v>191.11</v>
      </c>
      <c r="M1092" s="154">
        <f t="shared" si="142"/>
        <v>17.98</v>
      </c>
      <c r="N1092" s="155" t="str">
        <f t="shared" si="143"/>
        <v/>
      </c>
      <c r="O1092" s="156">
        <f t="shared" si="144"/>
        <v>232250.24970000001</v>
      </c>
      <c r="P1092" s="156" t="e">
        <f t="shared" si="139"/>
        <v>#VALUE!</v>
      </c>
      <c r="Q1092" s="156" t="e">
        <f t="shared" si="140"/>
        <v>#VALUE!</v>
      </c>
      <c r="R1092" s="157" t="str">
        <f t="shared" si="145"/>
        <v>W</v>
      </c>
      <c r="S1092" s="157">
        <f t="shared" si="141"/>
        <v>17.98</v>
      </c>
      <c r="T1092" s="157">
        <f t="shared" si="146"/>
        <v>1215.27</v>
      </c>
      <c r="U1092" s="157">
        <f>IF(M1092&lt;&gt;0,IF(M1092=SVS,0,IF(M1092=SVSg,0,IF(M1092=Stundenverrechnungssatz!G6062,0,IF(M1092=Stundenverrechnungssatz!I6062,0,IF(M1092=Stundenverrechnungssatz!K6062,0,IF(M1092=Stundenverrechnungssatz!M6062,0,1)))))))</f>
        <v>0</v>
      </c>
      <c r="V1092" s="20"/>
    </row>
    <row r="1093" spans="1:22" s="38" customFormat="1" ht="15" customHeight="1" x14ac:dyDescent="0.2">
      <c r="A1093" s="160">
        <v>1091</v>
      </c>
      <c r="B1093" s="161" t="s">
        <v>1341</v>
      </c>
      <c r="C1093" s="161" t="s">
        <v>435</v>
      </c>
      <c r="D1093" s="161" t="s">
        <v>285</v>
      </c>
      <c r="E1093" s="161" t="s">
        <v>484</v>
      </c>
      <c r="F1093" s="161" t="s">
        <v>451</v>
      </c>
      <c r="G1093" s="161" t="s">
        <v>351</v>
      </c>
      <c r="H1093" s="162">
        <v>48.61</v>
      </c>
      <c r="I1093" s="163"/>
      <c r="J1093" s="158" t="s">
        <v>65</v>
      </c>
      <c r="K1093" s="159"/>
      <c r="L1093" s="153">
        <v>2</v>
      </c>
      <c r="M1093" s="154">
        <f t="shared" si="142"/>
        <v>17.98</v>
      </c>
      <c r="N1093" s="155" t="str">
        <f t="shared" si="143"/>
        <v/>
      </c>
      <c r="O1093" s="156">
        <f t="shared" si="144"/>
        <v>97.22</v>
      </c>
      <c r="P1093" s="156" t="e">
        <f t="shared" ref="P1093:P1156" si="147">O1093/N1093</f>
        <v>#VALUE!</v>
      </c>
      <c r="Q1093" s="156" t="e">
        <f t="shared" ref="Q1093:Q1156" si="148">P1093*M1093</f>
        <v>#VALUE!</v>
      </c>
      <c r="R1093" s="157" t="str">
        <f t="shared" si="145"/>
        <v>T</v>
      </c>
      <c r="S1093" s="157">
        <f t="shared" ref="S1093:S1156" si="149">IF(M1093=SVS,M1093,"")</f>
        <v>17.98</v>
      </c>
      <c r="T1093" s="157">
        <f t="shared" si="146"/>
        <v>0</v>
      </c>
      <c r="U1093" s="157">
        <f>IF(M1093&lt;&gt;0,IF(M1093=SVS,0,IF(M1093=SVSg,0,IF(M1093=Stundenverrechnungssatz!G6063,0,IF(M1093=Stundenverrechnungssatz!I6063,0,IF(M1093=Stundenverrechnungssatz!K6063,0,IF(M1093=Stundenverrechnungssatz!M6063,0,1)))))))</f>
        <v>0</v>
      </c>
      <c r="V1093" s="20"/>
    </row>
    <row r="1094" spans="1:22" s="38" customFormat="1" ht="15" customHeight="1" x14ac:dyDescent="0.2">
      <c r="A1094" s="160">
        <v>1092</v>
      </c>
      <c r="B1094" s="161" t="s">
        <v>1341</v>
      </c>
      <c r="C1094" s="161" t="s">
        <v>435</v>
      </c>
      <c r="D1094" s="161" t="s">
        <v>285</v>
      </c>
      <c r="E1094" s="161" t="s">
        <v>485</v>
      </c>
      <c r="F1094" s="161" t="s">
        <v>280</v>
      </c>
      <c r="G1094" s="161" t="s">
        <v>217</v>
      </c>
      <c r="H1094" s="162">
        <v>2.83</v>
      </c>
      <c r="I1094" s="163"/>
      <c r="J1094" s="158" t="s">
        <v>34</v>
      </c>
      <c r="K1094" s="159"/>
      <c r="L1094" s="153">
        <v>191.11</v>
      </c>
      <c r="M1094" s="154">
        <f t="shared" ref="M1094:M1157" si="150">SVS</f>
        <v>17.98</v>
      </c>
      <c r="N1094" s="155" t="str">
        <f t="shared" ref="N1094:N1157" si="151">IF(VLOOKUP(J1094,Vorgaben,4,FALSE)=0,"",VLOOKUP(J1094,Vorgaben,4,FALSE))</f>
        <v/>
      </c>
      <c r="O1094" s="156">
        <f t="shared" ref="O1094:O1157" si="152">H1094*L1094</f>
        <v>540.84130000000005</v>
      </c>
      <c r="P1094" s="156" t="e">
        <f t="shared" si="147"/>
        <v>#VALUE!</v>
      </c>
      <c r="Q1094" s="156" t="e">
        <f t="shared" si="148"/>
        <v>#VALUE!</v>
      </c>
      <c r="R1094" s="157" t="str">
        <f t="shared" si="145"/>
        <v>C</v>
      </c>
      <c r="S1094" s="157">
        <f t="shared" si="149"/>
        <v>17.98</v>
      </c>
      <c r="T1094" s="157">
        <f t="shared" si="146"/>
        <v>0</v>
      </c>
      <c r="U1094" s="157">
        <f>IF(M1094&lt;&gt;0,IF(M1094=SVS,0,IF(M1094=SVSg,0,IF(M1094=Stundenverrechnungssatz!G6064,0,IF(M1094=Stundenverrechnungssatz!I6064,0,IF(M1094=Stundenverrechnungssatz!K6064,0,IF(M1094=Stundenverrechnungssatz!M6064,0,1)))))))</f>
        <v>0</v>
      </c>
      <c r="V1094" s="20"/>
    </row>
    <row r="1095" spans="1:22" s="38" customFormat="1" ht="15" customHeight="1" x14ac:dyDescent="0.2">
      <c r="A1095" s="160">
        <v>1093</v>
      </c>
      <c r="B1095" s="161" t="s">
        <v>1341</v>
      </c>
      <c r="C1095" s="161" t="s">
        <v>435</v>
      </c>
      <c r="D1095" s="161" t="s">
        <v>285</v>
      </c>
      <c r="E1095" s="161" t="s">
        <v>430</v>
      </c>
      <c r="F1095" s="161" t="s">
        <v>271</v>
      </c>
      <c r="G1095" s="161" t="s">
        <v>219</v>
      </c>
      <c r="H1095" s="162">
        <v>9.25</v>
      </c>
      <c r="I1095" s="163"/>
      <c r="J1095" s="158" t="s">
        <v>31</v>
      </c>
      <c r="K1095" s="159"/>
      <c r="L1095" s="153">
        <v>96.05</v>
      </c>
      <c r="M1095" s="154">
        <f t="shared" si="150"/>
        <v>17.98</v>
      </c>
      <c r="N1095" s="155" t="str">
        <f t="shared" si="151"/>
        <v/>
      </c>
      <c r="O1095" s="156">
        <f t="shared" si="152"/>
        <v>888.46249999999998</v>
      </c>
      <c r="P1095" s="156" t="e">
        <f t="shared" si="147"/>
        <v>#VALUE!</v>
      </c>
      <c r="Q1095" s="156" t="e">
        <f t="shared" si="148"/>
        <v>#VALUE!</v>
      </c>
      <c r="R1095" s="157" t="str">
        <f t="shared" si="145"/>
        <v>A</v>
      </c>
      <c r="S1095" s="157">
        <f t="shared" si="149"/>
        <v>17.98</v>
      </c>
      <c r="T1095" s="157">
        <f t="shared" si="146"/>
        <v>0</v>
      </c>
      <c r="U1095" s="157">
        <f>IF(M1095&lt;&gt;0,IF(M1095=SVS,0,IF(M1095=SVSg,0,IF(M1095=Stundenverrechnungssatz!G6065,0,IF(M1095=Stundenverrechnungssatz!I6065,0,IF(M1095=Stundenverrechnungssatz!K6065,0,IF(M1095=Stundenverrechnungssatz!M6065,0,1)))))))</f>
        <v>0</v>
      </c>
      <c r="V1095" s="20"/>
    </row>
    <row r="1096" spans="1:22" s="38" customFormat="1" ht="15" customHeight="1" x14ac:dyDescent="0.2">
      <c r="A1096" s="160">
        <v>1094</v>
      </c>
      <c r="B1096" s="161" t="s">
        <v>1341</v>
      </c>
      <c r="C1096" s="161" t="s">
        <v>435</v>
      </c>
      <c r="D1096" s="161" t="s">
        <v>285</v>
      </c>
      <c r="E1096" s="161" t="s">
        <v>486</v>
      </c>
      <c r="F1096" s="161" t="s">
        <v>280</v>
      </c>
      <c r="G1096" s="161" t="s">
        <v>217</v>
      </c>
      <c r="H1096" s="162">
        <v>2.83</v>
      </c>
      <c r="I1096" s="163"/>
      <c r="J1096" s="158" t="s">
        <v>34</v>
      </c>
      <c r="K1096" s="159"/>
      <c r="L1096" s="153">
        <v>191.11</v>
      </c>
      <c r="M1096" s="154">
        <f t="shared" si="150"/>
        <v>17.98</v>
      </c>
      <c r="N1096" s="155" t="str">
        <f t="shared" si="151"/>
        <v/>
      </c>
      <c r="O1096" s="156">
        <f t="shared" si="152"/>
        <v>540.84130000000005</v>
      </c>
      <c r="P1096" s="156" t="e">
        <f t="shared" si="147"/>
        <v>#VALUE!</v>
      </c>
      <c r="Q1096" s="156" t="e">
        <f t="shared" si="148"/>
        <v>#VALUE!</v>
      </c>
      <c r="R1096" s="157" t="str">
        <f t="shared" si="145"/>
        <v>C</v>
      </c>
      <c r="S1096" s="157">
        <f t="shared" si="149"/>
        <v>17.98</v>
      </c>
      <c r="T1096" s="157">
        <f t="shared" si="146"/>
        <v>0</v>
      </c>
      <c r="U1096" s="157">
        <f>IF(M1096&lt;&gt;0,IF(M1096=SVS,0,IF(M1096=SVSg,0,IF(M1096=Stundenverrechnungssatz!G6066,0,IF(M1096=Stundenverrechnungssatz!I6066,0,IF(M1096=Stundenverrechnungssatz!K6066,0,IF(M1096=Stundenverrechnungssatz!M6066,0,1)))))))</f>
        <v>0</v>
      </c>
      <c r="V1096" s="20"/>
    </row>
    <row r="1097" spans="1:22" s="38" customFormat="1" ht="15" customHeight="1" x14ac:dyDescent="0.2">
      <c r="A1097" s="160">
        <v>1095</v>
      </c>
      <c r="B1097" s="161" t="s">
        <v>1341</v>
      </c>
      <c r="C1097" s="161" t="s">
        <v>435</v>
      </c>
      <c r="D1097" s="161" t="s">
        <v>285</v>
      </c>
      <c r="E1097" s="161" t="s">
        <v>487</v>
      </c>
      <c r="F1097" s="161" t="s">
        <v>409</v>
      </c>
      <c r="G1097" s="161" t="s">
        <v>219</v>
      </c>
      <c r="H1097" s="162">
        <v>9.25</v>
      </c>
      <c r="I1097" s="163"/>
      <c r="J1097" s="158" t="s">
        <v>101</v>
      </c>
      <c r="K1097" s="159"/>
      <c r="L1097" s="153">
        <v>191.11</v>
      </c>
      <c r="M1097" s="154">
        <f t="shared" si="150"/>
        <v>17.98</v>
      </c>
      <c r="N1097" s="155" t="str">
        <f t="shared" si="151"/>
        <v/>
      </c>
      <c r="O1097" s="156">
        <f t="shared" si="152"/>
        <v>1767.7675000000002</v>
      </c>
      <c r="P1097" s="156" t="e">
        <f t="shared" si="147"/>
        <v>#VALUE!</v>
      </c>
      <c r="Q1097" s="156" t="e">
        <f t="shared" si="148"/>
        <v>#VALUE!</v>
      </c>
      <c r="R1097" s="157" t="str">
        <f t="shared" si="145"/>
        <v>O</v>
      </c>
      <c r="S1097" s="157">
        <f t="shared" si="149"/>
        <v>17.98</v>
      </c>
      <c r="T1097" s="157">
        <f t="shared" si="146"/>
        <v>0</v>
      </c>
      <c r="U1097" s="157">
        <f>IF(M1097&lt;&gt;0,IF(M1097=SVS,0,IF(M1097=SVSg,0,IF(M1097=Stundenverrechnungssatz!G6067,0,IF(M1097=Stundenverrechnungssatz!I6067,0,IF(M1097=Stundenverrechnungssatz!K6067,0,IF(M1097=Stundenverrechnungssatz!M6067,0,1)))))))</f>
        <v>0</v>
      </c>
      <c r="V1097" s="20"/>
    </row>
    <row r="1098" spans="1:22" s="38" customFormat="1" ht="15" customHeight="1" x14ac:dyDescent="0.2">
      <c r="A1098" s="160">
        <v>1096</v>
      </c>
      <c r="B1098" s="161" t="s">
        <v>1341</v>
      </c>
      <c r="C1098" s="161" t="s">
        <v>435</v>
      </c>
      <c r="D1098" s="161" t="s">
        <v>285</v>
      </c>
      <c r="E1098" s="161" t="s">
        <v>488</v>
      </c>
      <c r="F1098" s="161" t="s">
        <v>451</v>
      </c>
      <c r="G1098" s="161" t="s">
        <v>351</v>
      </c>
      <c r="H1098" s="162">
        <v>31.65</v>
      </c>
      <c r="I1098" s="163"/>
      <c r="J1098" s="158" t="s">
        <v>65</v>
      </c>
      <c r="K1098" s="159"/>
      <c r="L1098" s="153">
        <v>2</v>
      </c>
      <c r="M1098" s="154">
        <f t="shared" si="150"/>
        <v>17.98</v>
      </c>
      <c r="N1098" s="155" t="str">
        <f t="shared" si="151"/>
        <v/>
      </c>
      <c r="O1098" s="156">
        <f t="shared" si="152"/>
        <v>63.3</v>
      </c>
      <c r="P1098" s="156" t="e">
        <f t="shared" si="147"/>
        <v>#VALUE!</v>
      </c>
      <c r="Q1098" s="156" t="e">
        <f t="shared" si="148"/>
        <v>#VALUE!</v>
      </c>
      <c r="R1098" s="157" t="str">
        <f t="shared" si="145"/>
        <v>T</v>
      </c>
      <c r="S1098" s="157">
        <f t="shared" si="149"/>
        <v>17.98</v>
      </c>
      <c r="T1098" s="157">
        <f t="shared" si="146"/>
        <v>0</v>
      </c>
      <c r="U1098" s="157">
        <f>IF(M1098&lt;&gt;0,IF(M1098=SVS,0,IF(M1098=SVSg,0,IF(M1098=Stundenverrechnungssatz!G6068,0,IF(M1098=Stundenverrechnungssatz!I6068,0,IF(M1098=Stundenverrechnungssatz!K6068,0,IF(M1098=Stundenverrechnungssatz!M6068,0,1)))))))</f>
        <v>0</v>
      </c>
      <c r="V1098" s="20"/>
    </row>
    <row r="1099" spans="1:22" s="38" customFormat="1" ht="15" customHeight="1" x14ac:dyDescent="0.2">
      <c r="A1099" s="160">
        <v>1097</v>
      </c>
      <c r="B1099" s="161" t="s">
        <v>1341</v>
      </c>
      <c r="C1099" s="161" t="s">
        <v>435</v>
      </c>
      <c r="D1099" s="161" t="s">
        <v>285</v>
      </c>
      <c r="E1099" s="161" t="s">
        <v>489</v>
      </c>
      <c r="F1099" s="161" t="s">
        <v>244</v>
      </c>
      <c r="G1099" s="161" t="s">
        <v>219</v>
      </c>
      <c r="H1099" s="162">
        <v>4.8600000000000003</v>
      </c>
      <c r="I1099" s="163"/>
      <c r="J1099" s="158" t="s">
        <v>34</v>
      </c>
      <c r="K1099" s="159"/>
      <c r="L1099" s="153">
        <v>191.11</v>
      </c>
      <c r="M1099" s="154">
        <f t="shared" si="150"/>
        <v>17.98</v>
      </c>
      <c r="N1099" s="155" t="str">
        <f t="shared" si="151"/>
        <v/>
      </c>
      <c r="O1099" s="156">
        <f t="shared" si="152"/>
        <v>928.79460000000017</v>
      </c>
      <c r="P1099" s="156" t="e">
        <f t="shared" si="147"/>
        <v>#VALUE!</v>
      </c>
      <c r="Q1099" s="156" t="e">
        <f t="shared" si="148"/>
        <v>#VALUE!</v>
      </c>
      <c r="R1099" s="157" t="str">
        <f t="shared" si="145"/>
        <v>C</v>
      </c>
      <c r="S1099" s="157">
        <f t="shared" si="149"/>
        <v>17.98</v>
      </c>
      <c r="T1099" s="157">
        <f t="shared" si="146"/>
        <v>0</v>
      </c>
      <c r="U1099" s="157">
        <f>IF(M1099&lt;&gt;0,IF(M1099=SVS,0,IF(M1099=SVSg,0,IF(M1099=Stundenverrechnungssatz!G6069,0,IF(M1099=Stundenverrechnungssatz!I6069,0,IF(M1099=Stundenverrechnungssatz!K6069,0,IF(M1099=Stundenverrechnungssatz!M6069,0,1)))))))</f>
        <v>0</v>
      </c>
      <c r="V1099" s="20"/>
    </row>
    <row r="1100" spans="1:22" s="38" customFormat="1" ht="15" customHeight="1" x14ac:dyDescent="0.2">
      <c r="A1100" s="160">
        <v>1098</v>
      </c>
      <c r="B1100" s="161" t="s">
        <v>1341</v>
      </c>
      <c r="C1100" s="161" t="s">
        <v>435</v>
      </c>
      <c r="D1100" s="161" t="s">
        <v>285</v>
      </c>
      <c r="E1100" s="161" t="s">
        <v>490</v>
      </c>
      <c r="F1100" s="161" t="s">
        <v>342</v>
      </c>
      <c r="G1100" s="161" t="s">
        <v>259</v>
      </c>
      <c r="H1100" s="162">
        <v>9.5299999999999994</v>
      </c>
      <c r="I1100" s="163"/>
      <c r="J1100" s="158" t="s">
        <v>66</v>
      </c>
      <c r="K1100" s="159"/>
      <c r="L1100" s="153">
        <v>1</v>
      </c>
      <c r="M1100" s="154">
        <f t="shared" si="150"/>
        <v>17.98</v>
      </c>
      <c r="N1100" s="155" t="str">
        <f t="shared" si="151"/>
        <v/>
      </c>
      <c r="O1100" s="156">
        <f t="shared" si="152"/>
        <v>9.5299999999999994</v>
      </c>
      <c r="P1100" s="156" t="e">
        <f t="shared" si="147"/>
        <v>#VALUE!</v>
      </c>
      <c r="Q1100" s="156" t="e">
        <f t="shared" si="148"/>
        <v>#VALUE!</v>
      </c>
      <c r="R1100" s="157" t="str">
        <f t="shared" si="145"/>
        <v>T</v>
      </c>
      <c r="S1100" s="157">
        <f t="shared" si="149"/>
        <v>17.98</v>
      </c>
      <c r="T1100" s="157">
        <f t="shared" si="146"/>
        <v>0</v>
      </c>
      <c r="U1100" s="157">
        <f>IF(M1100&lt;&gt;0,IF(M1100=SVS,0,IF(M1100=SVSg,0,IF(M1100=Stundenverrechnungssatz!G6070,0,IF(M1100=Stundenverrechnungssatz!I6070,0,IF(M1100=Stundenverrechnungssatz!K6070,0,IF(M1100=Stundenverrechnungssatz!M6070,0,1)))))))</f>
        <v>0</v>
      </c>
      <c r="V1100" s="20"/>
    </row>
    <row r="1101" spans="1:22" s="38" customFormat="1" ht="15" customHeight="1" x14ac:dyDescent="0.2">
      <c r="A1101" s="160">
        <v>1099</v>
      </c>
      <c r="B1101" s="161" t="s">
        <v>1341</v>
      </c>
      <c r="C1101" s="161" t="s">
        <v>435</v>
      </c>
      <c r="D1101" s="161" t="s">
        <v>285</v>
      </c>
      <c r="E1101" s="161" t="s">
        <v>491</v>
      </c>
      <c r="F1101" s="161" t="s">
        <v>271</v>
      </c>
      <c r="G1101" s="161" t="s">
        <v>219</v>
      </c>
      <c r="H1101" s="162">
        <v>8.93</v>
      </c>
      <c r="I1101" s="163"/>
      <c r="J1101" s="158" t="s">
        <v>31</v>
      </c>
      <c r="K1101" s="159"/>
      <c r="L1101" s="153">
        <v>96.05</v>
      </c>
      <c r="M1101" s="154">
        <f t="shared" si="150"/>
        <v>17.98</v>
      </c>
      <c r="N1101" s="155" t="str">
        <f t="shared" si="151"/>
        <v/>
      </c>
      <c r="O1101" s="156">
        <f t="shared" si="152"/>
        <v>857.72649999999999</v>
      </c>
      <c r="P1101" s="156" t="e">
        <f t="shared" si="147"/>
        <v>#VALUE!</v>
      </c>
      <c r="Q1101" s="156" t="e">
        <f t="shared" si="148"/>
        <v>#VALUE!</v>
      </c>
      <c r="R1101" s="157" t="str">
        <f t="shared" si="145"/>
        <v>A</v>
      </c>
      <c r="S1101" s="157">
        <f t="shared" si="149"/>
        <v>17.98</v>
      </c>
      <c r="T1101" s="157">
        <f t="shared" si="146"/>
        <v>0</v>
      </c>
      <c r="U1101" s="157">
        <f>IF(M1101&lt;&gt;0,IF(M1101=SVS,0,IF(M1101=SVSg,0,IF(M1101=Stundenverrechnungssatz!G6071,0,IF(M1101=Stundenverrechnungssatz!I6071,0,IF(M1101=Stundenverrechnungssatz!K6071,0,IF(M1101=Stundenverrechnungssatz!M6071,0,1)))))))</f>
        <v>0</v>
      </c>
      <c r="V1101" s="20"/>
    </row>
    <row r="1102" spans="1:22" s="38" customFormat="1" ht="15" customHeight="1" x14ac:dyDescent="0.2">
      <c r="A1102" s="160">
        <v>1100</v>
      </c>
      <c r="B1102" s="161" t="s">
        <v>1341</v>
      </c>
      <c r="C1102" s="161" t="s">
        <v>435</v>
      </c>
      <c r="D1102" s="161" t="s">
        <v>285</v>
      </c>
      <c r="E1102" s="161" t="s">
        <v>492</v>
      </c>
      <c r="F1102" s="161" t="s">
        <v>346</v>
      </c>
      <c r="G1102" s="161" t="s">
        <v>259</v>
      </c>
      <c r="H1102" s="162">
        <v>29.6</v>
      </c>
      <c r="I1102" s="163"/>
      <c r="J1102" s="158" t="s">
        <v>66</v>
      </c>
      <c r="K1102" s="159"/>
      <c r="L1102" s="153">
        <v>1</v>
      </c>
      <c r="M1102" s="154">
        <f t="shared" si="150"/>
        <v>17.98</v>
      </c>
      <c r="N1102" s="155" t="str">
        <f t="shared" si="151"/>
        <v/>
      </c>
      <c r="O1102" s="156">
        <f t="shared" si="152"/>
        <v>29.6</v>
      </c>
      <c r="P1102" s="156" t="e">
        <f t="shared" si="147"/>
        <v>#VALUE!</v>
      </c>
      <c r="Q1102" s="156" t="e">
        <f t="shared" si="148"/>
        <v>#VALUE!</v>
      </c>
      <c r="R1102" s="157" t="str">
        <f t="shared" si="145"/>
        <v>T</v>
      </c>
      <c r="S1102" s="157">
        <f t="shared" si="149"/>
        <v>17.98</v>
      </c>
      <c r="T1102" s="157">
        <f t="shared" si="146"/>
        <v>0</v>
      </c>
      <c r="U1102" s="157">
        <f>IF(M1102&lt;&gt;0,IF(M1102=SVS,0,IF(M1102=SVSg,0,IF(M1102=Stundenverrechnungssatz!G6072,0,IF(M1102=Stundenverrechnungssatz!I6072,0,IF(M1102=Stundenverrechnungssatz!K6072,0,IF(M1102=Stundenverrechnungssatz!M6072,0,1)))))))</f>
        <v>0</v>
      </c>
      <c r="V1102" s="20"/>
    </row>
    <row r="1103" spans="1:22" s="38" customFormat="1" ht="15" customHeight="1" x14ac:dyDescent="0.2">
      <c r="A1103" s="160">
        <v>1101</v>
      </c>
      <c r="B1103" s="161" t="s">
        <v>1341</v>
      </c>
      <c r="C1103" s="161" t="s">
        <v>435</v>
      </c>
      <c r="D1103" s="161" t="s">
        <v>285</v>
      </c>
      <c r="E1103" s="161" t="s">
        <v>493</v>
      </c>
      <c r="F1103" s="161" t="s">
        <v>342</v>
      </c>
      <c r="G1103" s="161" t="s">
        <v>259</v>
      </c>
      <c r="H1103" s="162">
        <v>36.39</v>
      </c>
      <c r="I1103" s="163"/>
      <c r="J1103" s="158" t="s">
        <v>66</v>
      </c>
      <c r="K1103" s="159"/>
      <c r="L1103" s="153">
        <v>1</v>
      </c>
      <c r="M1103" s="154">
        <f t="shared" si="150"/>
        <v>17.98</v>
      </c>
      <c r="N1103" s="155" t="str">
        <f t="shared" si="151"/>
        <v/>
      </c>
      <c r="O1103" s="156">
        <f t="shared" si="152"/>
        <v>36.39</v>
      </c>
      <c r="P1103" s="156" t="e">
        <f t="shared" si="147"/>
        <v>#VALUE!</v>
      </c>
      <c r="Q1103" s="156" t="e">
        <f t="shared" si="148"/>
        <v>#VALUE!</v>
      </c>
      <c r="R1103" s="157" t="str">
        <f t="shared" si="145"/>
        <v>T</v>
      </c>
      <c r="S1103" s="157">
        <f t="shared" si="149"/>
        <v>17.98</v>
      </c>
      <c r="T1103" s="157">
        <f t="shared" si="146"/>
        <v>0</v>
      </c>
      <c r="U1103" s="157">
        <f>IF(M1103&lt;&gt;0,IF(M1103=SVS,0,IF(M1103=SVSg,0,IF(M1103=Stundenverrechnungssatz!G6073,0,IF(M1103=Stundenverrechnungssatz!I6073,0,IF(M1103=Stundenverrechnungssatz!K6073,0,IF(M1103=Stundenverrechnungssatz!M6073,0,1)))))))</f>
        <v>0</v>
      </c>
      <c r="V1103" s="20"/>
    </row>
    <row r="1104" spans="1:22" s="38" customFormat="1" ht="15" customHeight="1" x14ac:dyDescent="0.2">
      <c r="A1104" s="160">
        <v>1102</v>
      </c>
      <c r="B1104" s="161" t="s">
        <v>1341</v>
      </c>
      <c r="C1104" s="161" t="s">
        <v>435</v>
      </c>
      <c r="D1104" s="161" t="s">
        <v>285</v>
      </c>
      <c r="E1104" s="161" t="s">
        <v>494</v>
      </c>
      <c r="F1104" s="161" t="s">
        <v>441</v>
      </c>
      <c r="G1104" s="161" t="s">
        <v>219</v>
      </c>
      <c r="H1104" s="162">
        <v>9.2200000000000006</v>
      </c>
      <c r="I1104" s="163"/>
      <c r="J1104" s="158" t="s">
        <v>69</v>
      </c>
      <c r="K1104" s="159"/>
      <c r="L1104" s="153">
        <v>191.11</v>
      </c>
      <c r="M1104" s="154">
        <f t="shared" si="150"/>
        <v>17.98</v>
      </c>
      <c r="N1104" s="155" t="str">
        <f t="shared" si="151"/>
        <v/>
      </c>
      <c r="O1104" s="156">
        <f t="shared" si="152"/>
        <v>1762.0342000000003</v>
      </c>
      <c r="P1104" s="156" t="e">
        <f t="shared" si="147"/>
        <v>#VALUE!</v>
      </c>
      <c r="Q1104" s="156" t="e">
        <f t="shared" si="148"/>
        <v>#VALUE!</v>
      </c>
      <c r="R1104" s="157" t="str">
        <f t="shared" ref="R1104:R1167" si="153">LEFT(J1104,1)</f>
        <v>U</v>
      </c>
      <c r="S1104" s="157">
        <f t="shared" si="149"/>
        <v>17.98</v>
      </c>
      <c r="T1104" s="157">
        <f t="shared" si="146"/>
        <v>0</v>
      </c>
      <c r="U1104" s="157">
        <f>IF(M1104&lt;&gt;0,IF(M1104=SVS,0,IF(M1104=SVSg,0,IF(M1104=Stundenverrechnungssatz!G6074,0,IF(M1104=Stundenverrechnungssatz!I6074,0,IF(M1104=Stundenverrechnungssatz!K6074,0,IF(M1104=Stundenverrechnungssatz!M6074,0,1)))))))</f>
        <v>0</v>
      </c>
      <c r="V1104" s="20"/>
    </row>
    <row r="1105" spans="1:22" s="38" customFormat="1" ht="15" customHeight="1" x14ac:dyDescent="0.2">
      <c r="A1105" s="160">
        <v>1103</v>
      </c>
      <c r="B1105" s="161" t="s">
        <v>1341</v>
      </c>
      <c r="C1105" s="161" t="s">
        <v>435</v>
      </c>
      <c r="D1105" s="161" t="s">
        <v>285</v>
      </c>
      <c r="E1105" s="161" t="s">
        <v>553</v>
      </c>
      <c r="F1105" s="161" t="s">
        <v>341</v>
      </c>
      <c r="G1105" s="161" t="s">
        <v>219</v>
      </c>
      <c r="H1105" s="162">
        <v>6.47</v>
      </c>
      <c r="I1105" s="163"/>
      <c r="J1105" s="158" t="s">
        <v>66</v>
      </c>
      <c r="K1105" s="159"/>
      <c r="L1105" s="153">
        <v>1</v>
      </c>
      <c r="M1105" s="154">
        <f t="shared" si="150"/>
        <v>17.98</v>
      </c>
      <c r="N1105" s="155" t="str">
        <f t="shared" si="151"/>
        <v/>
      </c>
      <c r="O1105" s="156">
        <f t="shared" si="152"/>
        <v>6.47</v>
      </c>
      <c r="P1105" s="156" t="e">
        <f t="shared" si="147"/>
        <v>#VALUE!</v>
      </c>
      <c r="Q1105" s="156" t="e">
        <f t="shared" si="148"/>
        <v>#VALUE!</v>
      </c>
      <c r="R1105" s="157" t="str">
        <f t="shared" si="153"/>
        <v>T</v>
      </c>
      <c r="S1105" s="157">
        <f t="shared" si="149"/>
        <v>17.98</v>
      </c>
      <c r="T1105" s="157">
        <f t="shared" si="146"/>
        <v>0</v>
      </c>
      <c r="U1105" s="157">
        <f>IF(M1105&lt;&gt;0,IF(M1105=SVS,0,IF(M1105=SVSg,0,IF(M1105=Stundenverrechnungssatz!G6075,0,IF(M1105=Stundenverrechnungssatz!I6075,0,IF(M1105=Stundenverrechnungssatz!K6075,0,IF(M1105=Stundenverrechnungssatz!M6075,0,1)))))))</f>
        <v>0</v>
      </c>
      <c r="V1105" s="20"/>
    </row>
    <row r="1106" spans="1:22" s="38" customFormat="1" ht="15" customHeight="1" x14ac:dyDescent="0.2">
      <c r="A1106" s="160">
        <v>1104</v>
      </c>
      <c r="B1106" s="161" t="s">
        <v>1341</v>
      </c>
      <c r="C1106" s="161" t="s">
        <v>435</v>
      </c>
      <c r="D1106" s="161" t="s">
        <v>285</v>
      </c>
      <c r="E1106" s="161" t="s">
        <v>554</v>
      </c>
      <c r="F1106" s="161" t="s">
        <v>239</v>
      </c>
      <c r="G1106" s="161" t="s">
        <v>333</v>
      </c>
      <c r="H1106" s="162">
        <v>2.0299999999999998</v>
      </c>
      <c r="I1106" s="163"/>
      <c r="J1106" s="158" t="s">
        <v>34</v>
      </c>
      <c r="K1106" s="159"/>
      <c r="L1106" s="153">
        <v>191.11</v>
      </c>
      <c r="M1106" s="154">
        <f t="shared" si="150"/>
        <v>17.98</v>
      </c>
      <c r="N1106" s="155" t="str">
        <f t="shared" si="151"/>
        <v/>
      </c>
      <c r="O1106" s="156">
        <f t="shared" si="152"/>
        <v>387.95330000000001</v>
      </c>
      <c r="P1106" s="156" t="e">
        <f t="shared" si="147"/>
        <v>#VALUE!</v>
      </c>
      <c r="Q1106" s="156" t="e">
        <f t="shared" si="148"/>
        <v>#VALUE!</v>
      </c>
      <c r="R1106" s="157" t="str">
        <f t="shared" si="153"/>
        <v>C</v>
      </c>
      <c r="S1106" s="157">
        <f t="shared" si="149"/>
        <v>17.98</v>
      </c>
      <c r="T1106" s="157">
        <f t="shared" si="146"/>
        <v>0</v>
      </c>
      <c r="U1106" s="157">
        <f>IF(M1106&lt;&gt;0,IF(M1106=SVS,0,IF(M1106=SVSg,0,IF(M1106=Stundenverrechnungssatz!G6076,0,IF(M1106=Stundenverrechnungssatz!I6076,0,IF(M1106=Stundenverrechnungssatz!K6076,0,IF(M1106=Stundenverrechnungssatz!M6076,0,1)))))))</f>
        <v>0</v>
      </c>
      <c r="V1106" s="20"/>
    </row>
    <row r="1107" spans="1:22" s="38" customFormat="1" ht="15" customHeight="1" x14ac:dyDescent="0.2">
      <c r="A1107" s="160">
        <v>1105</v>
      </c>
      <c r="B1107" s="161" t="s">
        <v>1341</v>
      </c>
      <c r="C1107" s="161" t="s">
        <v>435</v>
      </c>
      <c r="D1107" s="161" t="s">
        <v>285</v>
      </c>
      <c r="E1107" s="161" t="s">
        <v>555</v>
      </c>
      <c r="F1107" s="161" t="s">
        <v>218</v>
      </c>
      <c r="G1107" s="161" t="s">
        <v>217</v>
      </c>
      <c r="H1107" s="162">
        <v>3.48</v>
      </c>
      <c r="I1107" s="163"/>
      <c r="J1107" s="158" t="s">
        <v>34</v>
      </c>
      <c r="K1107" s="159"/>
      <c r="L1107" s="153">
        <v>191.11</v>
      </c>
      <c r="M1107" s="154">
        <f t="shared" si="150"/>
        <v>17.98</v>
      </c>
      <c r="N1107" s="155" t="str">
        <f t="shared" si="151"/>
        <v/>
      </c>
      <c r="O1107" s="156">
        <f t="shared" si="152"/>
        <v>665.06280000000004</v>
      </c>
      <c r="P1107" s="156" t="e">
        <f t="shared" si="147"/>
        <v>#VALUE!</v>
      </c>
      <c r="Q1107" s="156" t="e">
        <f t="shared" si="148"/>
        <v>#VALUE!</v>
      </c>
      <c r="R1107" s="157" t="str">
        <f t="shared" si="153"/>
        <v>C</v>
      </c>
      <c r="S1107" s="157">
        <f t="shared" si="149"/>
        <v>17.98</v>
      </c>
      <c r="T1107" s="157">
        <f t="shared" si="146"/>
        <v>0</v>
      </c>
      <c r="U1107" s="157">
        <f>IF(M1107&lt;&gt;0,IF(M1107=SVS,0,IF(M1107=SVSg,0,IF(M1107=Stundenverrechnungssatz!G6077,0,IF(M1107=Stundenverrechnungssatz!I6077,0,IF(M1107=Stundenverrechnungssatz!K6077,0,IF(M1107=Stundenverrechnungssatz!M6077,0,1)))))))</f>
        <v>0</v>
      </c>
      <c r="V1107" s="20"/>
    </row>
    <row r="1108" spans="1:22" s="38" customFormat="1" ht="15" customHeight="1" x14ac:dyDescent="0.2">
      <c r="A1108" s="160">
        <v>1106</v>
      </c>
      <c r="B1108" s="161" t="s">
        <v>1341</v>
      </c>
      <c r="C1108" s="161" t="s">
        <v>435</v>
      </c>
      <c r="D1108" s="161" t="s">
        <v>285</v>
      </c>
      <c r="E1108" s="161" t="s">
        <v>556</v>
      </c>
      <c r="F1108" s="161" t="s">
        <v>239</v>
      </c>
      <c r="G1108" s="161" t="s">
        <v>333</v>
      </c>
      <c r="H1108" s="162">
        <v>2.0299999999999998</v>
      </c>
      <c r="I1108" s="163"/>
      <c r="J1108" s="158" t="s">
        <v>34</v>
      </c>
      <c r="K1108" s="159"/>
      <c r="L1108" s="153">
        <v>191.11</v>
      </c>
      <c r="M1108" s="154">
        <f t="shared" si="150"/>
        <v>17.98</v>
      </c>
      <c r="N1108" s="155" t="str">
        <f t="shared" si="151"/>
        <v/>
      </c>
      <c r="O1108" s="156">
        <f t="shared" si="152"/>
        <v>387.95330000000001</v>
      </c>
      <c r="P1108" s="156" t="e">
        <f t="shared" si="147"/>
        <v>#VALUE!</v>
      </c>
      <c r="Q1108" s="156" t="e">
        <f t="shared" si="148"/>
        <v>#VALUE!</v>
      </c>
      <c r="R1108" s="157" t="str">
        <f t="shared" si="153"/>
        <v>C</v>
      </c>
      <c r="S1108" s="157">
        <f t="shared" si="149"/>
        <v>17.98</v>
      </c>
      <c r="T1108" s="157">
        <f t="shared" si="146"/>
        <v>0</v>
      </c>
      <c r="U1108" s="157">
        <f>IF(M1108&lt;&gt;0,IF(M1108=SVS,0,IF(M1108=SVSg,0,IF(M1108=Stundenverrechnungssatz!G6078,0,IF(M1108=Stundenverrechnungssatz!I6078,0,IF(M1108=Stundenverrechnungssatz!K6078,0,IF(M1108=Stundenverrechnungssatz!M6078,0,1)))))))</f>
        <v>0</v>
      </c>
      <c r="V1108" s="20"/>
    </row>
    <row r="1109" spans="1:22" s="38" customFormat="1" ht="15" customHeight="1" x14ac:dyDescent="0.2">
      <c r="A1109" s="160">
        <v>1107</v>
      </c>
      <c r="B1109" s="161" t="s">
        <v>1341</v>
      </c>
      <c r="C1109" s="161" t="s">
        <v>435</v>
      </c>
      <c r="D1109" s="161" t="s">
        <v>285</v>
      </c>
      <c r="E1109" s="161" t="s">
        <v>557</v>
      </c>
      <c r="F1109" s="161" t="s">
        <v>258</v>
      </c>
      <c r="G1109" s="161" t="s">
        <v>217</v>
      </c>
      <c r="H1109" s="162">
        <v>3.48</v>
      </c>
      <c r="I1109" s="163"/>
      <c r="J1109" s="158" t="s">
        <v>34</v>
      </c>
      <c r="K1109" s="159"/>
      <c r="L1109" s="153">
        <v>191.11</v>
      </c>
      <c r="M1109" s="154">
        <f t="shared" si="150"/>
        <v>17.98</v>
      </c>
      <c r="N1109" s="155" t="str">
        <f t="shared" si="151"/>
        <v/>
      </c>
      <c r="O1109" s="156">
        <f t="shared" si="152"/>
        <v>665.06280000000004</v>
      </c>
      <c r="P1109" s="156" t="e">
        <f t="shared" si="147"/>
        <v>#VALUE!</v>
      </c>
      <c r="Q1109" s="156" t="e">
        <f t="shared" si="148"/>
        <v>#VALUE!</v>
      </c>
      <c r="R1109" s="157" t="str">
        <f t="shared" si="153"/>
        <v>C</v>
      </c>
      <c r="S1109" s="157">
        <f t="shared" si="149"/>
        <v>17.98</v>
      </c>
      <c r="T1109" s="157">
        <f t="shared" si="146"/>
        <v>0</v>
      </c>
      <c r="U1109" s="157">
        <f>IF(M1109&lt;&gt;0,IF(M1109=SVS,0,IF(M1109=SVSg,0,IF(M1109=Stundenverrechnungssatz!G6079,0,IF(M1109=Stundenverrechnungssatz!I6079,0,IF(M1109=Stundenverrechnungssatz!K6079,0,IF(M1109=Stundenverrechnungssatz!M6079,0,1)))))))</f>
        <v>0</v>
      </c>
      <c r="V1109" s="20"/>
    </row>
    <row r="1110" spans="1:22" s="38" customFormat="1" ht="15" customHeight="1" x14ac:dyDescent="0.2">
      <c r="A1110" s="160">
        <v>1108</v>
      </c>
      <c r="B1110" s="161" t="s">
        <v>1341</v>
      </c>
      <c r="C1110" s="161" t="s">
        <v>435</v>
      </c>
      <c r="D1110" s="161" t="s">
        <v>285</v>
      </c>
      <c r="E1110" s="161" t="s">
        <v>559</v>
      </c>
      <c r="F1110" s="161" t="s">
        <v>263</v>
      </c>
      <c r="G1110" s="161" t="s">
        <v>259</v>
      </c>
      <c r="H1110" s="162">
        <v>23.86</v>
      </c>
      <c r="I1110" s="163"/>
      <c r="J1110" s="158" t="s">
        <v>64</v>
      </c>
      <c r="K1110" s="159"/>
      <c r="L1110" s="153">
        <v>9</v>
      </c>
      <c r="M1110" s="154">
        <f t="shared" si="150"/>
        <v>17.98</v>
      </c>
      <c r="N1110" s="155" t="str">
        <f t="shared" si="151"/>
        <v/>
      </c>
      <c r="O1110" s="156">
        <f t="shared" si="152"/>
        <v>214.74</v>
      </c>
      <c r="P1110" s="156" t="e">
        <f t="shared" si="147"/>
        <v>#VALUE!</v>
      </c>
      <c r="Q1110" s="156" t="e">
        <f t="shared" si="148"/>
        <v>#VALUE!</v>
      </c>
      <c r="R1110" s="157" t="str">
        <f t="shared" si="153"/>
        <v>T</v>
      </c>
      <c r="S1110" s="157">
        <f t="shared" si="149"/>
        <v>17.98</v>
      </c>
      <c r="T1110" s="157">
        <f t="shared" si="146"/>
        <v>0</v>
      </c>
      <c r="U1110" s="157">
        <f>IF(M1110&lt;&gt;0,IF(M1110=SVS,0,IF(M1110=SVSg,0,IF(M1110=Stundenverrechnungssatz!G6080,0,IF(M1110=Stundenverrechnungssatz!I6080,0,IF(M1110=Stundenverrechnungssatz!K6080,0,IF(M1110=Stundenverrechnungssatz!M6080,0,1)))))))</f>
        <v>0</v>
      </c>
      <c r="V1110" s="20"/>
    </row>
    <row r="1111" spans="1:22" s="38" customFormat="1" ht="15" customHeight="1" x14ac:dyDescent="0.2">
      <c r="A1111" s="160">
        <v>1109</v>
      </c>
      <c r="B1111" s="161" t="s">
        <v>1341</v>
      </c>
      <c r="C1111" s="161" t="s">
        <v>435</v>
      </c>
      <c r="D1111" s="161" t="s">
        <v>285</v>
      </c>
      <c r="E1111" s="161" t="s">
        <v>560</v>
      </c>
      <c r="F1111" s="161" t="s">
        <v>451</v>
      </c>
      <c r="G1111" s="161" t="s">
        <v>351</v>
      </c>
      <c r="H1111" s="162">
        <v>33.24</v>
      </c>
      <c r="I1111" s="163"/>
      <c r="J1111" s="158" t="s">
        <v>65</v>
      </c>
      <c r="K1111" s="159"/>
      <c r="L1111" s="153">
        <v>2</v>
      </c>
      <c r="M1111" s="154">
        <f t="shared" si="150"/>
        <v>17.98</v>
      </c>
      <c r="N1111" s="155" t="str">
        <f t="shared" si="151"/>
        <v/>
      </c>
      <c r="O1111" s="156">
        <f t="shared" si="152"/>
        <v>66.48</v>
      </c>
      <c r="P1111" s="156" t="e">
        <f t="shared" si="147"/>
        <v>#VALUE!</v>
      </c>
      <c r="Q1111" s="156" t="e">
        <f t="shared" si="148"/>
        <v>#VALUE!</v>
      </c>
      <c r="R1111" s="157" t="str">
        <f t="shared" si="153"/>
        <v>T</v>
      </c>
      <c r="S1111" s="157">
        <f t="shared" si="149"/>
        <v>17.98</v>
      </c>
      <c r="T1111" s="157">
        <f t="shared" si="146"/>
        <v>0</v>
      </c>
      <c r="U1111" s="157">
        <f>IF(M1111&lt;&gt;0,IF(M1111=SVS,0,IF(M1111=SVSg,0,IF(M1111=Stundenverrechnungssatz!G6081,0,IF(M1111=Stundenverrechnungssatz!I6081,0,IF(M1111=Stundenverrechnungssatz!K6081,0,IF(M1111=Stundenverrechnungssatz!M6081,0,1)))))))</f>
        <v>0</v>
      </c>
      <c r="V1111" s="20"/>
    </row>
    <row r="1112" spans="1:22" s="38" customFormat="1" ht="15" customHeight="1" x14ac:dyDescent="0.2">
      <c r="A1112" s="160">
        <v>1110</v>
      </c>
      <c r="B1112" s="161" t="s">
        <v>1341</v>
      </c>
      <c r="C1112" s="161" t="s">
        <v>435</v>
      </c>
      <c r="D1112" s="161" t="s">
        <v>285</v>
      </c>
      <c r="E1112" s="161" t="s">
        <v>354</v>
      </c>
      <c r="F1112" s="161" t="s">
        <v>303</v>
      </c>
      <c r="G1112" s="161" t="s">
        <v>219</v>
      </c>
      <c r="H1112" s="162">
        <v>12.22</v>
      </c>
      <c r="I1112" s="163" t="s">
        <v>214</v>
      </c>
      <c r="J1112" s="158" t="s">
        <v>36</v>
      </c>
      <c r="K1112" s="159"/>
      <c r="L1112" s="153">
        <v>191.11</v>
      </c>
      <c r="M1112" s="154">
        <f t="shared" si="150"/>
        <v>17.98</v>
      </c>
      <c r="N1112" s="155" t="str">
        <f t="shared" si="151"/>
        <v/>
      </c>
      <c r="O1112" s="156">
        <f t="shared" si="152"/>
        <v>2335.3642000000004</v>
      </c>
      <c r="P1112" s="156" t="e">
        <f t="shared" si="147"/>
        <v>#VALUE!</v>
      </c>
      <c r="Q1112" s="156" t="e">
        <f t="shared" si="148"/>
        <v>#VALUE!</v>
      </c>
      <c r="R1112" s="157" t="str">
        <f t="shared" si="153"/>
        <v>F</v>
      </c>
      <c r="S1112" s="157">
        <f t="shared" si="149"/>
        <v>17.98</v>
      </c>
      <c r="T1112" s="157">
        <f t="shared" si="146"/>
        <v>12.22</v>
      </c>
      <c r="U1112" s="157">
        <f>IF(M1112&lt;&gt;0,IF(M1112=SVS,0,IF(M1112=SVSg,0,IF(M1112=Stundenverrechnungssatz!G6082,0,IF(M1112=Stundenverrechnungssatz!I6082,0,IF(M1112=Stundenverrechnungssatz!K6082,0,IF(M1112=Stundenverrechnungssatz!M6082,0,1)))))))</f>
        <v>0</v>
      </c>
      <c r="V1112" s="20"/>
    </row>
    <row r="1113" spans="1:22" s="38" customFormat="1" ht="15" customHeight="1" x14ac:dyDescent="0.2">
      <c r="A1113" s="160">
        <v>1111</v>
      </c>
      <c r="B1113" s="161" t="s">
        <v>1341</v>
      </c>
      <c r="C1113" s="161" t="s">
        <v>435</v>
      </c>
      <c r="D1113" s="161" t="s">
        <v>285</v>
      </c>
      <c r="E1113" s="161" t="s">
        <v>361</v>
      </c>
      <c r="F1113" s="161" t="s">
        <v>212</v>
      </c>
      <c r="G1113" s="161" t="s">
        <v>219</v>
      </c>
      <c r="H1113" s="162">
        <v>69.89</v>
      </c>
      <c r="I1113" s="163" t="s">
        <v>214</v>
      </c>
      <c r="J1113" s="158" t="s">
        <v>36</v>
      </c>
      <c r="K1113" s="159"/>
      <c r="L1113" s="153">
        <v>191.11</v>
      </c>
      <c r="M1113" s="154">
        <f t="shared" si="150"/>
        <v>17.98</v>
      </c>
      <c r="N1113" s="155" t="str">
        <f t="shared" si="151"/>
        <v/>
      </c>
      <c r="O1113" s="156">
        <f t="shared" si="152"/>
        <v>13356.677900000001</v>
      </c>
      <c r="P1113" s="156" t="e">
        <f t="shared" si="147"/>
        <v>#VALUE!</v>
      </c>
      <c r="Q1113" s="156" t="e">
        <f t="shared" si="148"/>
        <v>#VALUE!</v>
      </c>
      <c r="R1113" s="157" t="str">
        <f t="shared" si="153"/>
        <v>F</v>
      </c>
      <c r="S1113" s="157">
        <f t="shared" si="149"/>
        <v>17.98</v>
      </c>
      <c r="T1113" s="157">
        <f t="shared" si="146"/>
        <v>69.89</v>
      </c>
      <c r="U1113" s="157">
        <f>IF(M1113&lt;&gt;0,IF(M1113=SVS,0,IF(M1113=SVSg,0,IF(M1113=Stundenverrechnungssatz!G6083,0,IF(M1113=Stundenverrechnungssatz!I6083,0,IF(M1113=Stundenverrechnungssatz!K6083,0,IF(M1113=Stundenverrechnungssatz!M6083,0,1)))))))</f>
        <v>0</v>
      </c>
      <c r="V1113" s="20"/>
    </row>
    <row r="1114" spans="1:22" s="38" customFormat="1" ht="15" customHeight="1" x14ac:dyDescent="0.2">
      <c r="A1114" s="160">
        <v>1112</v>
      </c>
      <c r="B1114" s="161" t="s">
        <v>1341</v>
      </c>
      <c r="C1114" s="161" t="s">
        <v>435</v>
      </c>
      <c r="D1114" s="161" t="s">
        <v>285</v>
      </c>
      <c r="E1114" s="161" t="s">
        <v>365</v>
      </c>
      <c r="F1114" s="161" t="s">
        <v>212</v>
      </c>
      <c r="G1114" s="161" t="s">
        <v>219</v>
      </c>
      <c r="H1114" s="162">
        <v>60.22</v>
      </c>
      <c r="I1114" s="163" t="s">
        <v>214</v>
      </c>
      <c r="J1114" s="158" t="s">
        <v>36</v>
      </c>
      <c r="K1114" s="159"/>
      <c r="L1114" s="153">
        <v>191.11</v>
      </c>
      <c r="M1114" s="154">
        <f t="shared" si="150"/>
        <v>17.98</v>
      </c>
      <c r="N1114" s="155" t="str">
        <f t="shared" si="151"/>
        <v/>
      </c>
      <c r="O1114" s="156">
        <f t="shared" si="152"/>
        <v>11508.644200000001</v>
      </c>
      <c r="P1114" s="156" t="e">
        <f t="shared" si="147"/>
        <v>#VALUE!</v>
      </c>
      <c r="Q1114" s="156" t="e">
        <f t="shared" si="148"/>
        <v>#VALUE!</v>
      </c>
      <c r="R1114" s="157" t="str">
        <f t="shared" si="153"/>
        <v>F</v>
      </c>
      <c r="S1114" s="157">
        <f t="shared" si="149"/>
        <v>17.98</v>
      </c>
      <c r="T1114" s="157">
        <f t="shared" si="146"/>
        <v>60.22</v>
      </c>
      <c r="U1114" s="157">
        <f>IF(M1114&lt;&gt;0,IF(M1114=SVS,0,IF(M1114=SVSg,0,IF(M1114=Stundenverrechnungssatz!G6084,0,IF(M1114=Stundenverrechnungssatz!I6084,0,IF(M1114=Stundenverrechnungssatz!K6084,0,IF(M1114=Stundenverrechnungssatz!M6084,0,1)))))))</f>
        <v>0</v>
      </c>
      <c r="V1114" s="20"/>
    </row>
    <row r="1115" spans="1:22" s="38" customFormat="1" ht="15" customHeight="1" x14ac:dyDescent="0.2">
      <c r="A1115" s="160">
        <v>1113</v>
      </c>
      <c r="B1115" s="161" t="s">
        <v>1341</v>
      </c>
      <c r="C1115" s="161" t="s">
        <v>435</v>
      </c>
      <c r="D1115" s="161" t="s">
        <v>285</v>
      </c>
      <c r="E1115" s="161" t="s">
        <v>563</v>
      </c>
      <c r="F1115" s="161" t="s">
        <v>212</v>
      </c>
      <c r="G1115" s="161" t="s">
        <v>219</v>
      </c>
      <c r="H1115" s="162">
        <v>88.88</v>
      </c>
      <c r="I1115" s="163" t="s">
        <v>214</v>
      </c>
      <c r="J1115" s="158" t="s">
        <v>36</v>
      </c>
      <c r="K1115" s="159"/>
      <c r="L1115" s="153">
        <v>191.11</v>
      </c>
      <c r="M1115" s="154">
        <f t="shared" si="150"/>
        <v>17.98</v>
      </c>
      <c r="N1115" s="155" t="str">
        <f t="shared" si="151"/>
        <v/>
      </c>
      <c r="O1115" s="156">
        <f t="shared" si="152"/>
        <v>16985.856800000001</v>
      </c>
      <c r="P1115" s="156" t="e">
        <f t="shared" si="147"/>
        <v>#VALUE!</v>
      </c>
      <c r="Q1115" s="156" t="e">
        <f t="shared" si="148"/>
        <v>#VALUE!</v>
      </c>
      <c r="R1115" s="157" t="str">
        <f t="shared" si="153"/>
        <v>F</v>
      </c>
      <c r="S1115" s="157">
        <f t="shared" si="149"/>
        <v>17.98</v>
      </c>
      <c r="T1115" s="157">
        <f t="shared" si="146"/>
        <v>88.88</v>
      </c>
      <c r="U1115" s="157">
        <f>IF(M1115&lt;&gt;0,IF(M1115=SVS,0,IF(M1115=SVSg,0,IF(M1115=Stundenverrechnungssatz!G6085,0,IF(M1115=Stundenverrechnungssatz!I6085,0,IF(M1115=Stundenverrechnungssatz!K6085,0,IF(M1115=Stundenverrechnungssatz!M6085,0,1)))))))</f>
        <v>0</v>
      </c>
      <c r="V1115" s="20"/>
    </row>
    <row r="1116" spans="1:22" s="38" customFormat="1" ht="15" customHeight="1" x14ac:dyDescent="0.2">
      <c r="A1116" s="160">
        <v>1114</v>
      </c>
      <c r="B1116" s="161" t="s">
        <v>1341</v>
      </c>
      <c r="C1116" s="161" t="s">
        <v>435</v>
      </c>
      <c r="D1116" s="161" t="s">
        <v>285</v>
      </c>
      <c r="E1116" s="161" t="s">
        <v>597</v>
      </c>
      <c r="F1116" s="161" t="s">
        <v>212</v>
      </c>
      <c r="G1116" s="161" t="s">
        <v>219</v>
      </c>
      <c r="H1116" s="162">
        <v>9.18</v>
      </c>
      <c r="I1116" s="163" t="s">
        <v>214</v>
      </c>
      <c r="J1116" s="158" t="s">
        <v>36</v>
      </c>
      <c r="K1116" s="159"/>
      <c r="L1116" s="153">
        <v>191.11</v>
      </c>
      <c r="M1116" s="154">
        <f t="shared" si="150"/>
        <v>17.98</v>
      </c>
      <c r="N1116" s="155" t="str">
        <f t="shared" si="151"/>
        <v/>
      </c>
      <c r="O1116" s="156">
        <f t="shared" si="152"/>
        <v>1754.3898000000002</v>
      </c>
      <c r="P1116" s="156" t="e">
        <f t="shared" si="147"/>
        <v>#VALUE!</v>
      </c>
      <c r="Q1116" s="156" t="e">
        <f t="shared" si="148"/>
        <v>#VALUE!</v>
      </c>
      <c r="R1116" s="157" t="str">
        <f t="shared" si="153"/>
        <v>F</v>
      </c>
      <c r="S1116" s="157">
        <f t="shared" si="149"/>
        <v>17.98</v>
      </c>
      <c r="T1116" s="157">
        <f t="shared" si="146"/>
        <v>9.18</v>
      </c>
      <c r="U1116" s="157">
        <f>IF(M1116&lt;&gt;0,IF(M1116=SVS,0,IF(M1116=SVSg,0,IF(M1116=Stundenverrechnungssatz!G6086,0,IF(M1116=Stundenverrechnungssatz!I6086,0,IF(M1116=Stundenverrechnungssatz!K6086,0,IF(M1116=Stundenverrechnungssatz!M6086,0,1)))))))</f>
        <v>0</v>
      </c>
      <c r="V1116" s="20"/>
    </row>
    <row r="1117" spans="1:22" s="38" customFormat="1" ht="15" customHeight="1" x14ac:dyDescent="0.2">
      <c r="A1117" s="160">
        <v>1115</v>
      </c>
      <c r="B1117" s="161" t="s">
        <v>1369</v>
      </c>
      <c r="C1117" s="161" t="s">
        <v>435</v>
      </c>
      <c r="D1117" s="161" t="s">
        <v>210</v>
      </c>
      <c r="E1117" s="161" t="s">
        <v>241</v>
      </c>
      <c r="F1117" s="161" t="s">
        <v>235</v>
      </c>
      <c r="G1117" s="161" t="s">
        <v>217</v>
      </c>
      <c r="H1117" s="162">
        <v>22.88</v>
      </c>
      <c r="I1117" s="163"/>
      <c r="J1117" s="158" t="s">
        <v>69</v>
      </c>
      <c r="K1117" s="159"/>
      <c r="L1117" s="153">
        <v>191.11</v>
      </c>
      <c r="M1117" s="154">
        <f t="shared" si="150"/>
        <v>17.98</v>
      </c>
      <c r="N1117" s="155" t="str">
        <f t="shared" si="151"/>
        <v/>
      </c>
      <c r="O1117" s="156">
        <f t="shared" si="152"/>
        <v>4372.5968000000003</v>
      </c>
      <c r="P1117" s="156" t="e">
        <f t="shared" si="147"/>
        <v>#VALUE!</v>
      </c>
      <c r="Q1117" s="156" t="e">
        <f t="shared" si="148"/>
        <v>#VALUE!</v>
      </c>
      <c r="R1117" s="157" t="str">
        <f t="shared" si="153"/>
        <v>U</v>
      </c>
      <c r="S1117" s="157">
        <f t="shared" si="149"/>
        <v>17.98</v>
      </c>
      <c r="T1117" s="157">
        <f t="shared" si="146"/>
        <v>0</v>
      </c>
      <c r="U1117" s="157">
        <f>IF(M1117&lt;&gt;0,IF(M1117=SVS,0,IF(M1117=SVSg,0,IF(M1117=Stundenverrechnungssatz!G6087,0,IF(M1117=Stundenverrechnungssatz!I6087,0,IF(M1117=Stundenverrechnungssatz!K6087,0,IF(M1117=Stundenverrechnungssatz!M6087,0,1)))))))</f>
        <v>0</v>
      </c>
      <c r="V1117" s="20"/>
    </row>
    <row r="1118" spans="1:22" s="38" customFormat="1" ht="15" customHeight="1" x14ac:dyDescent="0.2">
      <c r="A1118" s="160">
        <v>1116</v>
      </c>
      <c r="B1118" s="161" t="s">
        <v>1369</v>
      </c>
      <c r="C1118" s="161" t="s">
        <v>435</v>
      </c>
      <c r="D1118" s="161" t="s">
        <v>210</v>
      </c>
      <c r="E1118" s="161" t="s">
        <v>245</v>
      </c>
      <c r="F1118" s="161" t="s">
        <v>438</v>
      </c>
      <c r="G1118" s="161" t="s">
        <v>217</v>
      </c>
      <c r="H1118" s="162">
        <v>18.32</v>
      </c>
      <c r="I1118" s="163"/>
      <c r="J1118" s="158" t="s">
        <v>34</v>
      </c>
      <c r="K1118" s="159"/>
      <c r="L1118" s="153">
        <v>191.11</v>
      </c>
      <c r="M1118" s="154">
        <f t="shared" si="150"/>
        <v>17.98</v>
      </c>
      <c r="N1118" s="155" t="str">
        <f t="shared" si="151"/>
        <v/>
      </c>
      <c r="O1118" s="156">
        <f t="shared" si="152"/>
        <v>3501.1352000000002</v>
      </c>
      <c r="P1118" s="156" t="e">
        <f t="shared" si="147"/>
        <v>#VALUE!</v>
      </c>
      <c r="Q1118" s="156" t="e">
        <f t="shared" si="148"/>
        <v>#VALUE!</v>
      </c>
      <c r="R1118" s="157" t="str">
        <f t="shared" si="153"/>
        <v>C</v>
      </c>
      <c r="S1118" s="157">
        <f t="shared" si="149"/>
        <v>17.98</v>
      </c>
      <c r="T1118" s="157">
        <f t="shared" si="146"/>
        <v>0</v>
      </c>
      <c r="U1118" s="157">
        <f>IF(M1118&lt;&gt;0,IF(M1118=SVS,0,IF(M1118=SVSg,0,IF(M1118=Stundenverrechnungssatz!G6088,0,IF(M1118=Stundenverrechnungssatz!I6088,0,IF(M1118=Stundenverrechnungssatz!K6088,0,IF(M1118=Stundenverrechnungssatz!M6088,0,1)))))))</f>
        <v>0</v>
      </c>
      <c r="V1118" s="20"/>
    </row>
    <row r="1119" spans="1:22" s="38" customFormat="1" ht="15" customHeight="1" x14ac:dyDescent="0.2">
      <c r="A1119" s="160">
        <v>1117</v>
      </c>
      <c r="B1119" s="161" t="s">
        <v>1369</v>
      </c>
      <c r="C1119" s="161" t="s">
        <v>435</v>
      </c>
      <c r="D1119" s="161" t="s">
        <v>210</v>
      </c>
      <c r="E1119" s="161" t="s">
        <v>246</v>
      </c>
      <c r="F1119" s="161" t="s">
        <v>451</v>
      </c>
      <c r="G1119" s="161" t="s">
        <v>217</v>
      </c>
      <c r="H1119" s="162">
        <v>9.0500000000000007</v>
      </c>
      <c r="I1119" s="163"/>
      <c r="J1119" s="158" t="s">
        <v>65</v>
      </c>
      <c r="K1119" s="159"/>
      <c r="L1119" s="153">
        <v>2</v>
      </c>
      <c r="M1119" s="154">
        <f t="shared" si="150"/>
        <v>17.98</v>
      </c>
      <c r="N1119" s="155" t="str">
        <f t="shared" si="151"/>
        <v/>
      </c>
      <c r="O1119" s="156">
        <f t="shared" si="152"/>
        <v>18.100000000000001</v>
      </c>
      <c r="P1119" s="156" t="e">
        <f t="shared" si="147"/>
        <v>#VALUE!</v>
      </c>
      <c r="Q1119" s="156" t="e">
        <f t="shared" si="148"/>
        <v>#VALUE!</v>
      </c>
      <c r="R1119" s="157" t="str">
        <f t="shared" si="153"/>
        <v>T</v>
      </c>
      <c r="S1119" s="157">
        <f t="shared" si="149"/>
        <v>17.98</v>
      </c>
      <c r="T1119" s="157">
        <f t="shared" si="146"/>
        <v>0</v>
      </c>
      <c r="U1119" s="157">
        <f>IF(M1119&lt;&gt;0,IF(M1119=SVS,0,IF(M1119=SVSg,0,IF(M1119=Stundenverrechnungssatz!G6089,0,IF(M1119=Stundenverrechnungssatz!I6089,0,IF(M1119=Stundenverrechnungssatz!K6089,0,IF(M1119=Stundenverrechnungssatz!M6089,0,1)))))))</f>
        <v>0</v>
      </c>
      <c r="V1119" s="20"/>
    </row>
    <row r="1120" spans="1:22" s="38" customFormat="1" ht="15" customHeight="1" x14ac:dyDescent="0.2">
      <c r="A1120" s="160">
        <v>1118</v>
      </c>
      <c r="B1120" s="161" t="s">
        <v>1369</v>
      </c>
      <c r="C1120" s="161" t="s">
        <v>435</v>
      </c>
      <c r="D1120" s="161" t="s">
        <v>210</v>
      </c>
      <c r="E1120" s="161" t="s">
        <v>247</v>
      </c>
      <c r="F1120" s="161" t="s">
        <v>271</v>
      </c>
      <c r="G1120" s="161" t="s">
        <v>217</v>
      </c>
      <c r="H1120" s="162">
        <v>8.92</v>
      </c>
      <c r="I1120" s="163"/>
      <c r="J1120" s="158" t="s">
        <v>31</v>
      </c>
      <c r="K1120" s="159"/>
      <c r="L1120" s="153">
        <v>96.05</v>
      </c>
      <c r="M1120" s="154">
        <f t="shared" si="150"/>
        <v>17.98</v>
      </c>
      <c r="N1120" s="155" t="str">
        <f t="shared" si="151"/>
        <v/>
      </c>
      <c r="O1120" s="156">
        <f t="shared" si="152"/>
        <v>856.76599999999996</v>
      </c>
      <c r="P1120" s="156" t="e">
        <f t="shared" si="147"/>
        <v>#VALUE!</v>
      </c>
      <c r="Q1120" s="156" t="e">
        <f t="shared" si="148"/>
        <v>#VALUE!</v>
      </c>
      <c r="R1120" s="157" t="str">
        <f t="shared" si="153"/>
        <v>A</v>
      </c>
      <c r="S1120" s="157">
        <f t="shared" si="149"/>
        <v>17.98</v>
      </c>
      <c r="T1120" s="157">
        <f t="shared" si="146"/>
        <v>0</v>
      </c>
      <c r="U1120" s="157">
        <f>IF(M1120&lt;&gt;0,IF(M1120=SVS,0,IF(M1120=SVSg,0,IF(M1120=Stundenverrechnungssatz!G6090,0,IF(M1120=Stundenverrechnungssatz!I6090,0,IF(M1120=Stundenverrechnungssatz!K6090,0,IF(M1120=Stundenverrechnungssatz!M6090,0,1)))))))</f>
        <v>0</v>
      </c>
      <c r="V1120" s="20"/>
    </row>
    <row r="1121" spans="1:22" s="38" customFormat="1" ht="15" customHeight="1" x14ac:dyDescent="0.2">
      <c r="A1121" s="160">
        <v>1119</v>
      </c>
      <c r="B1121" s="161" t="s">
        <v>1369</v>
      </c>
      <c r="C1121" s="161" t="s">
        <v>435</v>
      </c>
      <c r="D1121" s="161" t="s">
        <v>210</v>
      </c>
      <c r="E1121" s="161" t="s">
        <v>248</v>
      </c>
      <c r="F1121" s="161" t="s">
        <v>235</v>
      </c>
      <c r="G1121" s="161" t="s">
        <v>217</v>
      </c>
      <c r="H1121" s="162">
        <v>24.4</v>
      </c>
      <c r="I1121" s="163"/>
      <c r="J1121" s="158" t="s">
        <v>69</v>
      </c>
      <c r="K1121" s="159"/>
      <c r="L1121" s="153">
        <v>191.11</v>
      </c>
      <c r="M1121" s="154">
        <f t="shared" si="150"/>
        <v>17.98</v>
      </c>
      <c r="N1121" s="155" t="str">
        <f t="shared" si="151"/>
        <v/>
      </c>
      <c r="O1121" s="156">
        <f t="shared" si="152"/>
        <v>4663.0839999999998</v>
      </c>
      <c r="P1121" s="156" t="e">
        <f t="shared" si="147"/>
        <v>#VALUE!</v>
      </c>
      <c r="Q1121" s="156" t="e">
        <f t="shared" si="148"/>
        <v>#VALUE!</v>
      </c>
      <c r="R1121" s="157" t="str">
        <f t="shared" si="153"/>
        <v>U</v>
      </c>
      <c r="S1121" s="157">
        <f t="shared" si="149"/>
        <v>17.98</v>
      </c>
      <c r="T1121" s="157">
        <f t="shared" si="146"/>
        <v>0</v>
      </c>
      <c r="U1121" s="157">
        <f>IF(M1121&lt;&gt;0,IF(M1121=SVS,0,IF(M1121=SVSg,0,IF(M1121=Stundenverrechnungssatz!G6091,0,IF(M1121=Stundenverrechnungssatz!I6091,0,IF(M1121=Stundenverrechnungssatz!K6091,0,IF(M1121=Stundenverrechnungssatz!M6091,0,1)))))))</f>
        <v>0</v>
      </c>
      <c r="V1121" s="20"/>
    </row>
    <row r="1122" spans="1:22" s="38" customFormat="1" ht="15" customHeight="1" x14ac:dyDescent="0.2">
      <c r="A1122" s="160">
        <v>1120</v>
      </c>
      <c r="B1122" s="161" t="s">
        <v>1369</v>
      </c>
      <c r="C1122" s="161" t="s">
        <v>435</v>
      </c>
      <c r="D1122" s="161" t="s">
        <v>210</v>
      </c>
      <c r="E1122" s="161" t="s">
        <v>249</v>
      </c>
      <c r="F1122" s="161" t="s">
        <v>438</v>
      </c>
      <c r="G1122" s="161" t="s">
        <v>217</v>
      </c>
      <c r="H1122" s="162">
        <v>18.32</v>
      </c>
      <c r="I1122" s="163"/>
      <c r="J1122" s="158" t="s">
        <v>34</v>
      </c>
      <c r="K1122" s="159"/>
      <c r="L1122" s="153">
        <v>191.11</v>
      </c>
      <c r="M1122" s="154">
        <f t="shared" si="150"/>
        <v>17.98</v>
      </c>
      <c r="N1122" s="155" t="str">
        <f t="shared" si="151"/>
        <v/>
      </c>
      <c r="O1122" s="156">
        <f t="shared" si="152"/>
        <v>3501.1352000000002</v>
      </c>
      <c r="P1122" s="156" t="e">
        <f t="shared" si="147"/>
        <v>#VALUE!</v>
      </c>
      <c r="Q1122" s="156" t="e">
        <f t="shared" si="148"/>
        <v>#VALUE!</v>
      </c>
      <c r="R1122" s="157" t="str">
        <f t="shared" si="153"/>
        <v>C</v>
      </c>
      <c r="S1122" s="157">
        <f t="shared" si="149"/>
        <v>17.98</v>
      </c>
      <c r="T1122" s="157">
        <f t="shared" si="146"/>
        <v>0</v>
      </c>
      <c r="U1122" s="157">
        <f>IF(M1122&lt;&gt;0,IF(M1122=SVS,0,IF(M1122=SVSg,0,IF(M1122=Stundenverrechnungssatz!G6092,0,IF(M1122=Stundenverrechnungssatz!I6092,0,IF(M1122=Stundenverrechnungssatz!K6092,0,IF(M1122=Stundenverrechnungssatz!M6092,0,1)))))))</f>
        <v>0</v>
      </c>
      <c r="V1122" s="20"/>
    </row>
    <row r="1123" spans="1:22" s="38" customFormat="1" ht="15" customHeight="1" x14ac:dyDescent="0.2">
      <c r="A1123" s="160">
        <v>1121</v>
      </c>
      <c r="B1123" s="161" t="s">
        <v>1369</v>
      </c>
      <c r="C1123" s="161" t="s">
        <v>435</v>
      </c>
      <c r="D1123" s="161" t="s">
        <v>210</v>
      </c>
      <c r="E1123" s="161" t="s">
        <v>250</v>
      </c>
      <c r="F1123" s="161" t="s">
        <v>258</v>
      </c>
      <c r="G1123" s="161" t="s">
        <v>217</v>
      </c>
      <c r="H1123" s="162">
        <v>16.170000000000002</v>
      </c>
      <c r="I1123" s="163"/>
      <c r="J1123" s="158" t="s">
        <v>34</v>
      </c>
      <c r="K1123" s="159"/>
      <c r="L1123" s="153">
        <v>191.11</v>
      </c>
      <c r="M1123" s="154">
        <f t="shared" si="150"/>
        <v>17.98</v>
      </c>
      <c r="N1123" s="155" t="str">
        <f t="shared" si="151"/>
        <v/>
      </c>
      <c r="O1123" s="156">
        <f t="shared" si="152"/>
        <v>3090.2487000000006</v>
      </c>
      <c r="P1123" s="156" t="e">
        <f t="shared" si="147"/>
        <v>#VALUE!</v>
      </c>
      <c r="Q1123" s="156" t="e">
        <f t="shared" si="148"/>
        <v>#VALUE!</v>
      </c>
      <c r="R1123" s="157" t="str">
        <f t="shared" si="153"/>
        <v>C</v>
      </c>
      <c r="S1123" s="157">
        <f t="shared" si="149"/>
        <v>17.98</v>
      </c>
      <c r="T1123" s="157">
        <f t="shared" si="146"/>
        <v>0</v>
      </c>
      <c r="U1123" s="157">
        <f>IF(M1123&lt;&gt;0,IF(M1123=SVS,0,IF(M1123=SVSg,0,IF(M1123=Stundenverrechnungssatz!G6093,0,IF(M1123=Stundenverrechnungssatz!I6093,0,IF(M1123=Stundenverrechnungssatz!K6093,0,IF(M1123=Stundenverrechnungssatz!M6093,0,1)))))))</f>
        <v>0</v>
      </c>
      <c r="V1123" s="20"/>
    </row>
    <row r="1124" spans="1:22" s="38" customFormat="1" ht="15" customHeight="1" x14ac:dyDescent="0.2">
      <c r="A1124" s="160">
        <v>1122</v>
      </c>
      <c r="B1124" s="161" t="s">
        <v>1369</v>
      </c>
      <c r="C1124" s="161" t="s">
        <v>435</v>
      </c>
      <c r="D1124" s="161" t="s">
        <v>210</v>
      </c>
      <c r="E1124" s="161" t="s">
        <v>251</v>
      </c>
      <c r="F1124" s="161" t="s">
        <v>216</v>
      </c>
      <c r="G1124" s="161" t="s">
        <v>333</v>
      </c>
      <c r="H1124" s="162">
        <v>2</v>
      </c>
      <c r="I1124" s="163"/>
      <c r="J1124" s="158" t="s">
        <v>119</v>
      </c>
      <c r="K1124" s="159"/>
      <c r="L1124" s="153">
        <v>0</v>
      </c>
      <c r="M1124" s="154">
        <f t="shared" si="150"/>
        <v>17.98</v>
      </c>
      <c r="N1124" s="155">
        <f t="shared" si="151"/>
        <v>1.0000000000000001E-5</v>
      </c>
      <c r="O1124" s="156">
        <f t="shared" si="152"/>
        <v>0</v>
      </c>
      <c r="P1124" s="156">
        <f t="shared" si="147"/>
        <v>0</v>
      </c>
      <c r="Q1124" s="156">
        <f t="shared" si="148"/>
        <v>0</v>
      </c>
      <c r="R1124" s="157" t="str">
        <f t="shared" si="153"/>
        <v>n</v>
      </c>
      <c r="S1124" s="157">
        <f t="shared" si="149"/>
        <v>17.98</v>
      </c>
      <c r="T1124" s="157">
        <f t="shared" si="146"/>
        <v>0</v>
      </c>
      <c r="U1124" s="157">
        <f>IF(M1124&lt;&gt;0,IF(M1124=SVS,0,IF(M1124=SVSg,0,IF(M1124=Stundenverrechnungssatz!G6094,0,IF(M1124=Stundenverrechnungssatz!I6094,0,IF(M1124=Stundenverrechnungssatz!K6094,0,IF(M1124=Stundenverrechnungssatz!M6094,0,1)))))))</f>
        <v>0</v>
      </c>
      <c r="V1124" s="20"/>
    </row>
    <row r="1125" spans="1:22" s="38" customFormat="1" ht="15" customHeight="1" x14ac:dyDescent="0.2">
      <c r="A1125" s="160">
        <v>1123</v>
      </c>
      <c r="B1125" s="161" t="s">
        <v>1369</v>
      </c>
      <c r="C1125" s="161" t="s">
        <v>435</v>
      </c>
      <c r="D1125" s="161" t="s">
        <v>210</v>
      </c>
      <c r="E1125" s="161" t="s">
        <v>252</v>
      </c>
      <c r="F1125" s="161" t="s">
        <v>451</v>
      </c>
      <c r="G1125" s="161" t="s">
        <v>219</v>
      </c>
      <c r="H1125" s="162">
        <v>12.72</v>
      </c>
      <c r="I1125" s="163"/>
      <c r="J1125" s="158" t="s">
        <v>65</v>
      </c>
      <c r="K1125" s="159"/>
      <c r="L1125" s="153">
        <v>2</v>
      </c>
      <c r="M1125" s="154">
        <f t="shared" si="150"/>
        <v>17.98</v>
      </c>
      <c r="N1125" s="155" t="str">
        <f t="shared" si="151"/>
        <v/>
      </c>
      <c r="O1125" s="156">
        <f t="shared" si="152"/>
        <v>25.44</v>
      </c>
      <c r="P1125" s="156" t="e">
        <f t="shared" si="147"/>
        <v>#VALUE!</v>
      </c>
      <c r="Q1125" s="156" t="e">
        <f t="shared" si="148"/>
        <v>#VALUE!</v>
      </c>
      <c r="R1125" s="157" t="str">
        <f t="shared" si="153"/>
        <v>T</v>
      </c>
      <c r="S1125" s="157">
        <f t="shared" si="149"/>
        <v>17.98</v>
      </c>
      <c r="T1125" s="157">
        <f t="shared" si="146"/>
        <v>0</v>
      </c>
      <c r="U1125" s="157">
        <f>IF(M1125&lt;&gt;0,IF(M1125=SVS,0,IF(M1125=SVSg,0,IF(M1125=Stundenverrechnungssatz!G6095,0,IF(M1125=Stundenverrechnungssatz!I6095,0,IF(M1125=Stundenverrechnungssatz!K6095,0,IF(M1125=Stundenverrechnungssatz!M6095,0,1)))))))</f>
        <v>0</v>
      </c>
      <c r="V1125" s="20"/>
    </row>
    <row r="1126" spans="1:22" s="38" customFormat="1" ht="15" customHeight="1" x14ac:dyDescent="0.2">
      <c r="A1126" s="160">
        <v>1124</v>
      </c>
      <c r="B1126" s="161" t="s">
        <v>1369</v>
      </c>
      <c r="C1126" s="161" t="s">
        <v>435</v>
      </c>
      <c r="D1126" s="161" t="s">
        <v>210</v>
      </c>
      <c r="E1126" s="161" t="s">
        <v>253</v>
      </c>
      <c r="F1126" s="161" t="s">
        <v>263</v>
      </c>
      <c r="G1126" s="161" t="s">
        <v>219</v>
      </c>
      <c r="H1126" s="162">
        <v>26.08</v>
      </c>
      <c r="I1126" s="163"/>
      <c r="J1126" s="158" t="s">
        <v>64</v>
      </c>
      <c r="K1126" s="159"/>
      <c r="L1126" s="153">
        <v>9</v>
      </c>
      <c r="M1126" s="154">
        <f t="shared" si="150"/>
        <v>17.98</v>
      </c>
      <c r="N1126" s="155" t="str">
        <f t="shared" si="151"/>
        <v/>
      </c>
      <c r="O1126" s="156">
        <f t="shared" si="152"/>
        <v>234.71999999999997</v>
      </c>
      <c r="P1126" s="156" t="e">
        <f t="shared" si="147"/>
        <v>#VALUE!</v>
      </c>
      <c r="Q1126" s="156" t="e">
        <f t="shared" si="148"/>
        <v>#VALUE!</v>
      </c>
      <c r="R1126" s="157" t="str">
        <f t="shared" si="153"/>
        <v>T</v>
      </c>
      <c r="S1126" s="157">
        <f t="shared" si="149"/>
        <v>17.98</v>
      </c>
      <c r="T1126" s="157">
        <f t="shared" si="146"/>
        <v>0</v>
      </c>
      <c r="U1126" s="157">
        <f>IF(M1126&lt;&gt;0,IF(M1126=SVS,0,IF(M1126=SVSg,0,IF(M1126=Stundenverrechnungssatz!G6096,0,IF(M1126=Stundenverrechnungssatz!I6096,0,IF(M1126=Stundenverrechnungssatz!K6096,0,IF(M1126=Stundenverrechnungssatz!M6096,0,1)))))))</f>
        <v>0</v>
      </c>
      <c r="V1126" s="20"/>
    </row>
    <row r="1127" spans="1:22" s="38" customFormat="1" ht="15" customHeight="1" x14ac:dyDescent="0.2">
      <c r="A1127" s="160">
        <v>1125</v>
      </c>
      <c r="B1127" s="161" t="s">
        <v>1369</v>
      </c>
      <c r="C1127" s="161" t="s">
        <v>435</v>
      </c>
      <c r="D1127" s="161" t="s">
        <v>210</v>
      </c>
      <c r="E1127" s="161" t="s">
        <v>254</v>
      </c>
      <c r="F1127" s="161" t="s">
        <v>216</v>
      </c>
      <c r="G1127" s="161" t="s">
        <v>221</v>
      </c>
      <c r="H1127" s="162">
        <v>3.28</v>
      </c>
      <c r="I1127" s="163"/>
      <c r="J1127" s="158" t="s">
        <v>119</v>
      </c>
      <c r="K1127" s="159"/>
      <c r="L1127" s="153">
        <v>0</v>
      </c>
      <c r="M1127" s="154">
        <f t="shared" si="150"/>
        <v>17.98</v>
      </c>
      <c r="N1127" s="155">
        <f t="shared" si="151"/>
        <v>1.0000000000000001E-5</v>
      </c>
      <c r="O1127" s="156">
        <f t="shared" si="152"/>
        <v>0</v>
      </c>
      <c r="P1127" s="156">
        <f t="shared" si="147"/>
        <v>0</v>
      </c>
      <c r="Q1127" s="156">
        <f t="shared" si="148"/>
        <v>0</v>
      </c>
      <c r="R1127" s="157" t="str">
        <f t="shared" si="153"/>
        <v>n</v>
      </c>
      <c r="S1127" s="157">
        <f t="shared" si="149"/>
        <v>17.98</v>
      </c>
      <c r="T1127" s="157">
        <f t="shared" si="146"/>
        <v>0</v>
      </c>
      <c r="U1127" s="157">
        <f>IF(M1127&lt;&gt;0,IF(M1127=SVS,0,IF(M1127=SVSg,0,IF(M1127=Stundenverrechnungssatz!G6097,0,IF(M1127=Stundenverrechnungssatz!I6097,0,IF(M1127=Stundenverrechnungssatz!K6097,0,IF(M1127=Stundenverrechnungssatz!M6097,0,1)))))))</f>
        <v>0</v>
      </c>
      <c r="V1127" s="20"/>
    </row>
    <row r="1128" spans="1:22" s="38" customFormat="1" ht="15" customHeight="1" x14ac:dyDescent="0.2">
      <c r="A1128" s="160">
        <v>1126</v>
      </c>
      <c r="B1128" s="161" t="s">
        <v>1369</v>
      </c>
      <c r="C1128" s="161" t="s">
        <v>435</v>
      </c>
      <c r="D1128" s="161" t="s">
        <v>210</v>
      </c>
      <c r="E1128" s="161" t="s">
        <v>255</v>
      </c>
      <c r="F1128" s="161" t="s">
        <v>451</v>
      </c>
      <c r="G1128" s="161" t="s">
        <v>221</v>
      </c>
      <c r="H1128" s="162">
        <v>13.19</v>
      </c>
      <c r="I1128" s="163"/>
      <c r="J1128" s="158" t="s">
        <v>65</v>
      </c>
      <c r="K1128" s="159"/>
      <c r="L1128" s="153">
        <v>2</v>
      </c>
      <c r="M1128" s="154">
        <f t="shared" si="150"/>
        <v>17.98</v>
      </c>
      <c r="N1128" s="155" t="str">
        <f t="shared" si="151"/>
        <v/>
      </c>
      <c r="O1128" s="156">
        <f t="shared" si="152"/>
        <v>26.38</v>
      </c>
      <c r="P1128" s="156" t="e">
        <f t="shared" si="147"/>
        <v>#VALUE!</v>
      </c>
      <c r="Q1128" s="156" t="e">
        <f t="shared" si="148"/>
        <v>#VALUE!</v>
      </c>
      <c r="R1128" s="157" t="str">
        <f t="shared" si="153"/>
        <v>T</v>
      </c>
      <c r="S1128" s="157">
        <f t="shared" si="149"/>
        <v>17.98</v>
      </c>
      <c r="T1128" s="157">
        <f t="shared" si="146"/>
        <v>0</v>
      </c>
      <c r="U1128" s="157">
        <f>IF(M1128&lt;&gt;0,IF(M1128=SVS,0,IF(M1128=SVSg,0,IF(M1128=Stundenverrechnungssatz!G6098,0,IF(M1128=Stundenverrechnungssatz!I6098,0,IF(M1128=Stundenverrechnungssatz!K6098,0,IF(M1128=Stundenverrechnungssatz!M6098,0,1)))))))</f>
        <v>0</v>
      </c>
      <c r="V1128" s="20"/>
    </row>
    <row r="1129" spans="1:22" s="38" customFormat="1" ht="15" customHeight="1" x14ac:dyDescent="0.2">
      <c r="A1129" s="160">
        <v>1127</v>
      </c>
      <c r="B1129" s="161" t="s">
        <v>1369</v>
      </c>
      <c r="C1129" s="161" t="s">
        <v>435</v>
      </c>
      <c r="D1129" s="161" t="s">
        <v>210</v>
      </c>
      <c r="E1129" s="161" t="s">
        <v>474</v>
      </c>
      <c r="F1129" s="161" t="s">
        <v>212</v>
      </c>
      <c r="G1129" s="161" t="s">
        <v>219</v>
      </c>
      <c r="H1129" s="162">
        <v>109.12</v>
      </c>
      <c r="I1129" s="163" t="s">
        <v>214</v>
      </c>
      <c r="J1129" s="158" t="s">
        <v>55</v>
      </c>
      <c r="K1129" s="159"/>
      <c r="L1129" s="153">
        <v>96.05</v>
      </c>
      <c r="M1129" s="154">
        <f t="shared" si="150"/>
        <v>17.98</v>
      </c>
      <c r="N1129" s="155" t="str">
        <f t="shared" si="151"/>
        <v/>
      </c>
      <c r="O1129" s="156">
        <f t="shared" si="152"/>
        <v>10480.976000000001</v>
      </c>
      <c r="P1129" s="156" t="e">
        <f t="shared" si="147"/>
        <v>#VALUE!</v>
      </c>
      <c r="Q1129" s="156" t="e">
        <f t="shared" si="148"/>
        <v>#VALUE!</v>
      </c>
      <c r="R1129" s="157" t="str">
        <f t="shared" si="153"/>
        <v>F</v>
      </c>
      <c r="S1129" s="157">
        <f t="shared" si="149"/>
        <v>17.98</v>
      </c>
      <c r="T1129" s="157">
        <f t="shared" si="146"/>
        <v>109.12</v>
      </c>
      <c r="U1129" s="157">
        <f>IF(M1129&lt;&gt;0,IF(M1129=SVS,0,IF(M1129=SVSg,0,IF(M1129=Stundenverrechnungssatz!G6099,0,IF(M1129=Stundenverrechnungssatz!I6099,0,IF(M1129=Stundenverrechnungssatz!K6099,0,IF(M1129=Stundenverrechnungssatz!M6099,0,1)))))))</f>
        <v>0</v>
      </c>
      <c r="V1129" s="20"/>
    </row>
    <row r="1130" spans="1:22" s="38" customFormat="1" ht="15" customHeight="1" x14ac:dyDescent="0.2">
      <c r="A1130" s="160">
        <v>1128</v>
      </c>
      <c r="B1130" s="161" t="s">
        <v>1369</v>
      </c>
      <c r="C1130" s="161" t="s">
        <v>435</v>
      </c>
      <c r="D1130" s="161" t="s">
        <v>285</v>
      </c>
      <c r="E1130" s="161" t="s">
        <v>286</v>
      </c>
      <c r="F1130" s="161" t="s">
        <v>235</v>
      </c>
      <c r="G1130" s="161" t="s">
        <v>217</v>
      </c>
      <c r="H1130" s="162">
        <v>22.88</v>
      </c>
      <c r="I1130" s="163"/>
      <c r="J1130" s="158" t="s">
        <v>69</v>
      </c>
      <c r="K1130" s="159"/>
      <c r="L1130" s="153">
        <v>191.11</v>
      </c>
      <c r="M1130" s="154">
        <f t="shared" si="150"/>
        <v>17.98</v>
      </c>
      <c r="N1130" s="155" t="str">
        <f t="shared" si="151"/>
        <v/>
      </c>
      <c r="O1130" s="156">
        <f t="shared" si="152"/>
        <v>4372.5968000000003</v>
      </c>
      <c r="P1130" s="156" t="e">
        <f t="shared" si="147"/>
        <v>#VALUE!</v>
      </c>
      <c r="Q1130" s="156" t="e">
        <f t="shared" si="148"/>
        <v>#VALUE!</v>
      </c>
      <c r="R1130" s="157" t="str">
        <f t="shared" si="153"/>
        <v>U</v>
      </c>
      <c r="S1130" s="157">
        <f t="shared" si="149"/>
        <v>17.98</v>
      </c>
      <c r="T1130" s="157">
        <f t="shared" si="146"/>
        <v>0</v>
      </c>
      <c r="U1130" s="157">
        <f>IF(M1130&lt;&gt;0,IF(M1130=SVS,0,IF(M1130=SVSg,0,IF(M1130=Stundenverrechnungssatz!G6100,0,IF(M1130=Stundenverrechnungssatz!I6100,0,IF(M1130=Stundenverrechnungssatz!K6100,0,IF(M1130=Stundenverrechnungssatz!M6100,0,1)))))))</f>
        <v>0</v>
      </c>
      <c r="V1130" s="20"/>
    </row>
    <row r="1131" spans="1:22" s="38" customFormat="1" ht="15" customHeight="1" x14ac:dyDescent="0.2">
      <c r="A1131" s="160">
        <v>1129</v>
      </c>
      <c r="B1131" s="161" t="s">
        <v>1369</v>
      </c>
      <c r="C1131" s="161" t="s">
        <v>435</v>
      </c>
      <c r="D1131" s="161" t="s">
        <v>285</v>
      </c>
      <c r="E1131" s="161" t="s">
        <v>287</v>
      </c>
      <c r="F1131" s="161" t="s">
        <v>438</v>
      </c>
      <c r="G1131" s="161" t="s">
        <v>217</v>
      </c>
      <c r="H1131" s="162">
        <v>18.32</v>
      </c>
      <c r="I1131" s="163"/>
      <c r="J1131" s="158" t="s">
        <v>34</v>
      </c>
      <c r="K1131" s="159"/>
      <c r="L1131" s="153">
        <v>191.11</v>
      </c>
      <c r="M1131" s="154">
        <f t="shared" si="150"/>
        <v>17.98</v>
      </c>
      <c r="N1131" s="155" t="str">
        <f t="shared" si="151"/>
        <v/>
      </c>
      <c r="O1131" s="156">
        <f t="shared" si="152"/>
        <v>3501.1352000000002</v>
      </c>
      <c r="P1131" s="156" t="e">
        <f t="shared" si="147"/>
        <v>#VALUE!</v>
      </c>
      <c r="Q1131" s="156" t="e">
        <f t="shared" si="148"/>
        <v>#VALUE!</v>
      </c>
      <c r="R1131" s="157" t="str">
        <f t="shared" si="153"/>
        <v>C</v>
      </c>
      <c r="S1131" s="157">
        <f t="shared" si="149"/>
        <v>17.98</v>
      </c>
      <c r="T1131" s="157">
        <f t="shared" si="146"/>
        <v>0</v>
      </c>
      <c r="U1131" s="157">
        <f>IF(M1131&lt;&gt;0,IF(M1131=SVS,0,IF(M1131=SVSg,0,IF(M1131=Stundenverrechnungssatz!G6101,0,IF(M1131=Stundenverrechnungssatz!I6101,0,IF(M1131=Stundenverrechnungssatz!K6101,0,IF(M1131=Stundenverrechnungssatz!M6101,0,1)))))))</f>
        <v>0</v>
      </c>
      <c r="V1131" s="20"/>
    </row>
    <row r="1132" spans="1:22" s="38" customFormat="1" ht="15" customHeight="1" x14ac:dyDescent="0.2">
      <c r="A1132" s="160">
        <v>1130</v>
      </c>
      <c r="B1132" s="161" t="s">
        <v>1369</v>
      </c>
      <c r="C1132" s="161" t="s">
        <v>435</v>
      </c>
      <c r="D1132" s="161" t="s">
        <v>285</v>
      </c>
      <c r="E1132" s="161" t="s">
        <v>288</v>
      </c>
      <c r="F1132" s="161" t="s">
        <v>451</v>
      </c>
      <c r="G1132" s="161" t="s">
        <v>217</v>
      </c>
      <c r="H1132" s="162">
        <v>9.06</v>
      </c>
      <c r="I1132" s="163"/>
      <c r="J1132" s="158" t="s">
        <v>65</v>
      </c>
      <c r="K1132" s="159"/>
      <c r="L1132" s="153">
        <v>2</v>
      </c>
      <c r="M1132" s="154">
        <f t="shared" si="150"/>
        <v>17.98</v>
      </c>
      <c r="N1132" s="155" t="str">
        <f t="shared" si="151"/>
        <v/>
      </c>
      <c r="O1132" s="156">
        <f t="shared" si="152"/>
        <v>18.12</v>
      </c>
      <c r="P1132" s="156" t="e">
        <f t="shared" si="147"/>
        <v>#VALUE!</v>
      </c>
      <c r="Q1132" s="156" t="e">
        <f t="shared" si="148"/>
        <v>#VALUE!</v>
      </c>
      <c r="R1132" s="157" t="str">
        <f t="shared" si="153"/>
        <v>T</v>
      </c>
      <c r="S1132" s="157">
        <f t="shared" si="149"/>
        <v>17.98</v>
      </c>
      <c r="T1132" s="157">
        <f t="shared" si="146"/>
        <v>0</v>
      </c>
      <c r="U1132" s="157">
        <f>IF(M1132&lt;&gt;0,IF(M1132=SVS,0,IF(M1132=SVSg,0,IF(M1132=Stundenverrechnungssatz!G6102,0,IF(M1132=Stundenverrechnungssatz!I6102,0,IF(M1132=Stundenverrechnungssatz!K6102,0,IF(M1132=Stundenverrechnungssatz!M6102,0,1)))))))</f>
        <v>0</v>
      </c>
      <c r="V1132" s="20"/>
    </row>
    <row r="1133" spans="1:22" s="38" customFormat="1" ht="15" customHeight="1" x14ac:dyDescent="0.2">
      <c r="A1133" s="160">
        <v>1131</v>
      </c>
      <c r="B1133" s="161" t="s">
        <v>1369</v>
      </c>
      <c r="C1133" s="161" t="s">
        <v>435</v>
      </c>
      <c r="D1133" s="161" t="s">
        <v>285</v>
      </c>
      <c r="E1133" s="161" t="s">
        <v>289</v>
      </c>
      <c r="F1133" s="161" t="s">
        <v>271</v>
      </c>
      <c r="G1133" s="161" t="s">
        <v>217</v>
      </c>
      <c r="H1133" s="162">
        <v>8.91</v>
      </c>
      <c r="I1133" s="163"/>
      <c r="J1133" s="158" t="s">
        <v>31</v>
      </c>
      <c r="K1133" s="159"/>
      <c r="L1133" s="153">
        <v>96.05</v>
      </c>
      <c r="M1133" s="154">
        <f t="shared" si="150"/>
        <v>17.98</v>
      </c>
      <c r="N1133" s="155" t="str">
        <f t="shared" si="151"/>
        <v/>
      </c>
      <c r="O1133" s="156">
        <f t="shared" si="152"/>
        <v>855.80549999999994</v>
      </c>
      <c r="P1133" s="156" t="e">
        <f t="shared" si="147"/>
        <v>#VALUE!</v>
      </c>
      <c r="Q1133" s="156" t="e">
        <f t="shared" si="148"/>
        <v>#VALUE!</v>
      </c>
      <c r="R1133" s="157" t="str">
        <f t="shared" si="153"/>
        <v>A</v>
      </c>
      <c r="S1133" s="157">
        <f t="shared" si="149"/>
        <v>17.98</v>
      </c>
      <c r="T1133" s="157">
        <f t="shared" si="146"/>
        <v>0</v>
      </c>
      <c r="U1133" s="157">
        <f>IF(M1133&lt;&gt;0,IF(M1133=SVS,0,IF(M1133=SVSg,0,IF(M1133=Stundenverrechnungssatz!G6103,0,IF(M1133=Stundenverrechnungssatz!I6103,0,IF(M1133=Stundenverrechnungssatz!K6103,0,IF(M1133=Stundenverrechnungssatz!M6103,0,1)))))))</f>
        <v>0</v>
      </c>
      <c r="V1133" s="20"/>
    </row>
    <row r="1134" spans="1:22" s="38" customFormat="1" ht="15" customHeight="1" x14ac:dyDescent="0.2">
      <c r="A1134" s="160">
        <v>1132</v>
      </c>
      <c r="B1134" s="161" t="s">
        <v>1369</v>
      </c>
      <c r="C1134" s="161" t="s">
        <v>435</v>
      </c>
      <c r="D1134" s="161" t="s">
        <v>285</v>
      </c>
      <c r="E1134" s="161" t="s">
        <v>291</v>
      </c>
      <c r="F1134" s="161" t="s">
        <v>435</v>
      </c>
      <c r="G1134" s="161" t="s">
        <v>221</v>
      </c>
      <c r="H1134" s="162">
        <v>481.26</v>
      </c>
      <c r="I1134" s="163" t="s">
        <v>214</v>
      </c>
      <c r="J1134" s="158" t="s">
        <v>39</v>
      </c>
      <c r="K1134" s="159"/>
      <c r="L1134" s="153">
        <v>191.11</v>
      </c>
      <c r="M1134" s="154">
        <f t="shared" si="150"/>
        <v>17.98</v>
      </c>
      <c r="N1134" s="155" t="str">
        <f t="shared" si="151"/>
        <v/>
      </c>
      <c r="O1134" s="156">
        <f t="shared" si="152"/>
        <v>91973.598600000012</v>
      </c>
      <c r="P1134" s="156" t="e">
        <f t="shared" si="147"/>
        <v>#VALUE!</v>
      </c>
      <c r="Q1134" s="156" t="e">
        <f t="shared" si="148"/>
        <v>#VALUE!</v>
      </c>
      <c r="R1134" s="157" t="str">
        <f t="shared" si="153"/>
        <v>W</v>
      </c>
      <c r="S1134" s="157">
        <f t="shared" si="149"/>
        <v>17.98</v>
      </c>
      <c r="T1134" s="157">
        <f t="shared" si="146"/>
        <v>481.26</v>
      </c>
      <c r="U1134" s="157">
        <f>IF(M1134&lt;&gt;0,IF(M1134=SVS,0,IF(M1134=SVSg,0,IF(M1134=Stundenverrechnungssatz!G6104,0,IF(M1134=Stundenverrechnungssatz!I6104,0,IF(M1134=Stundenverrechnungssatz!K6104,0,IF(M1134=Stundenverrechnungssatz!M6104,0,1)))))))</f>
        <v>0</v>
      </c>
      <c r="V1134" s="20"/>
    </row>
    <row r="1135" spans="1:22" s="38" customFormat="1" ht="15" customHeight="1" x14ac:dyDescent="0.2">
      <c r="A1135" s="160">
        <v>1133</v>
      </c>
      <c r="B1135" s="161" t="s">
        <v>1369</v>
      </c>
      <c r="C1135" s="161" t="s">
        <v>435</v>
      </c>
      <c r="D1135" s="161" t="s">
        <v>285</v>
      </c>
      <c r="E1135" s="161" t="s">
        <v>292</v>
      </c>
      <c r="F1135" s="161" t="s">
        <v>451</v>
      </c>
      <c r="G1135" s="161" t="s">
        <v>221</v>
      </c>
      <c r="H1135" s="162">
        <v>55.93</v>
      </c>
      <c r="I1135" s="163" t="s">
        <v>214</v>
      </c>
      <c r="J1135" s="158" t="s">
        <v>65</v>
      </c>
      <c r="K1135" s="159"/>
      <c r="L1135" s="153">
        <v>2</v>
      </c>
      <c r="M1135" s="154">
        <f t="shared" si="150"/>
        <v>17.98</v>
      </c>
      <c r="N1135" s="155" t="str">
        <f t="shared" si="151"/>
        <v/>
      </c>
      <c r="O1135" s="156">
        <f t="shared" si="152"/>
        <v>111.86</v>
      </c>
      <c r="P1135" s="156" t="e">
        <f t="shared" si="147"/>
        <v>#VALUE!</v>
      </c>
      <c r="Q1135" s="156" t="e">
        <f t="shared" si="148"/>
        <v>#VALUE!</v>
      </c>
      <c r="R1135" s="157" t="str">
        <f t="shared" si="153"/>
        <v>T</v>
      </c>
      <c r="S1135" s="157">
        <f t="shared" si="149"/>
        <v>17.98</v>
      </c>
      <c r="T1135" s="157">
        <f t="shared" si="146"/>
        <v>55.93</v>
      </c>
      <c r="U1135" s="157">
        <f>IF(M1135&lt;&gt;0,IF(M1135=SVS,0,IF(M1135=SVSg,0,IF(M1135=Stundenverrechnungssatz!G6105,0,IF(M1135=Stundenverrechnungssatz!I6105,0,IF(M1135=Stundenverrechnungssatz!K6105,0,IF(M1135=Stundenverrechnungssatz!M6105,0,1)))))))</f>
        <v>0</v>
      </c>
      <c r="V1135" s="20"/>
    </row>
    <row r="1136" spans="1:22" s="38" customFormat="1" ht="15" customHeight="1" x14ac:dyDescent="0.2">
      <c r="A1136" s="160">
        <v>1134</v>
      </c>
      <c r="B1136" s="161" t="s">
        <v>1369</v>
      </c>
      <c r="C1136" s="161" t="s">
        <v>435</v>
      </c>
      <c r="D1136" s="161" t="s">
        <v>285</v>
      </c>
      <c r="E1136" s="161" t="s">
        <v>293</v>
      </c>
      <c r="F1136" s="161" t="s">
        <v>235</v>
      </c>
      <c r="G1136" s="161" t="s">
        <v>217</v>
      </c>
      <c r="H1136" s="162">
        <v>24.4</v>
      </c>
      <c r="I1136" s="163"/>
      <c r="J1136" s="158" t="s">
        <v>69</v>
      </c>
      <c r="K1136" s="159"/>
      <c r="L1136" s="153">
        <v>191.11</v>
      </c>
      <c r="M1136" s="154">
        <f t="shared" si="150"/>
        <v>17.98</v>
      </c>
      <c r="N1136" s="155" t="str">
        <f t="shared" si="151"/>
        <v/>
      </c>
      <c r="O1136" s="156">
        <f t="shared" si="152"/>
        <v>4663.0839999999998</v>
      </c>
      <c r="P1136" s="156" t="e">
        <f t="shared" si="147"/>
        <v>#VALUE!</v>
      </c>
      <c r="Q1136" s="156" t="e">
        <f t="shared" si="148"/>
        <v>#VALUE!</v>
      </c>
      <c r="R1136" s="157" t="str">
        <f t="shared" si="153"/>
        <v>U</v>
      </c>
      <c r="S1136" s="157">
        <f t="shared" si="149"/>
        <v>17.98</v>
      </c>
      <c r="T1136" s="157">
        <f t="shared" si="146"/>
        <v>0</v>
      </c>
      <c r="U1136" s="157">
        <f>IF(M1136&lt;&gt;0,IF(M1136=SVS,0,IF(M1136=SVSg,0,IF(M1136=Stundenverrechnungssatz!G6106,0,IF(M1136=Stundenverrechnungssatz!I6106,0,IF(M1136=Stundenverrechnungssatz!K6106,0,IF(M1136=Stundenverrechnungssatz!M6106,0,1)))))))</f>
        <v>0</v>
      </c>
      <c r="V1136" s="20"/>
    </row>
    <row r="1137" spans="1:22" s="38" customFormat="1" ht="15" customHeight="1" x14ac:dyDescent="0.2">
      <c r="A1137" s="160">
        <v>1135</v>
      </c>
      <c r="B1137" s="161" t="s">
        <v>1369</v>
      </c>
      <c r="C1137" s="161" t="s">
        <v>435</v>
      </c>
      <c r="D1137" s="161" t="s">
        <v>285</v>
      </c>
      <c r="E1137" s="161" t="s">
        <v>294</v>
      </c>
      <c r="F1137" s="161" t="s">
        <v>438</v>
      </c>
      <c r="G1137" s="161" t="s">
        <v>217</v>
      </c>
      <c r="H1137" s="162">
        <v>18.32</v>
      </c>
      <c r="I1137" s="163"/>
      <c r="J1137" s="158" t="s">
        <v>34</v>
      </c>
      <c r="K1137" s="159"/>
      <c r="L1137" s="153">
        <v>191.11</v>
      </c>
      <c r="M1137" s="154">
        <f t="shared" si="150"/>
        <v>17.98</v>
      </c>
      <c r="N1137" s="155" t="str">
        <f t="shared" si="151"/>
        <v/>
      </c>
      <c r="O1137" s="156">
        <f t="shared" si="152"/>
        <v>3501.1352000000002</v>
      </c>
      <c r="P1137" s="156" t="e">
        <f t="shared" si="147"/>
        <v>#VALUE!</v>
      </c>
      <c r="Q1137" s="156" t="e">
        <f t="shared" si="148"/>
        <v>#VALUE!</v>
      </c>
      <c r="R1137" s="157" t="str">
        <f t="shared" si="153"/>
        <v>C</v>
      </c>
      <c r="S1137" s="157">
        <f t="shared" si="149"/>
        <v>17.98</v>
      </c>
      <c r="T1137" s="157">
        <f t="shared" si="146"/>
        <v>0</v>
      </c>
      <c r="U1137" s="157">
        <f>IF(M1137&lt;&gt;0,IF(M1137=SVS,0,IF(M1137=SVSg,0,IF(M1137=Stundenverrechnungssatz!G6107,0,IF(M1137=Stundenverrechnungssatz!I6107,0,IF(M1137=Stundenverrechnungssatz!K6107,0,IF(M1137=Stundenverrechnungssatz!M6107,0,1)))))))</f>
        <v>0</v>
      </c>
      <c r="V1137" s="20"/>
    </row>
    <row r="1138" spans="1:22" s="38" customFormat="1" ht="15" customHeight="1" x14ac:dyDescent="0.2">
      <c r="A1138" s="160">
        <v>1136</v>
      </c>
      <c r="B1138" s="161" t="s">
        <v>1369</v>
      </c>
      <c r="C1138" s="161" t="s">
        <v>435</v>
      </c>
      <c r="D1138" s="161" t="s">
        <v>285</v>
      </c>
      <c r="E1138" s="161" t="s">
        <v>295</v>
      </c>
      <c r="F1138" s="161" t="s">
        <v>216</v>
      </c>
      <c r="G1138" s="161" t="s">
        <v>217</v>
      </c>
      <c r="H1138" s="162">
        <v>6.05</v>
      </c>
      <c r="I1138" s="163"/>
      <c r="J1138" s="158" t="s">
        <v>119</v>
      </c>
      <c r="K1138" s="159"/>
      <c r="L1138" s="153">
        <v>0</v>
      </c>
      <c r="M1138" s="154">
        <f t="shared" si="150"/>
        <v>17.98</v>
      </c>
      <c r="N1138" s="155">
        <f t="shared" si="151"/>
        <v>1.0000000000000001E-5</v>
      </c>
      <c r="O1138" s="156">
        <f t="shared" si="152"/>
        <v>0</v>
      </c>
      <c r="P1138" s="156">
        <f t="shared" si="147"/>
        <v>0</v>
      </c>
      <c r="Q1138" s="156">
        <f t="shared" si="148"/>
        <v>0</v>
      </c>
      <c r="R1138" s="157" t="str">
        <f t="shared" si="153"/>
        <v>n</v>
      </c>
      <c r="S1138" s="157">
        <f t="shared" si="149"/>
        <v>17.98</v>
      </c>
      <c r="T1138" s="157">
        <f t="shared" si="146"/>
        <v>0</v>
      </c>
      <c r="U1138" s="157">
        <f>IF(M1138&lt;&gt;0,IF(M1138=SVS,0,IF(M1138=SVSg,0,IF(M1138=Stundenverrechnungssatz!G6108,0,IF(M1138=Stundenverrechnungssatz!I6108,0,IF(M1138=Stundenverrechnungssatz!K6108,0,IF(M1138=Stundenverrechnungssatz!M6108,0,1)))))))</f>
        <v>0</v>
      </c>
      <c r="V1138" s="20"/>
    </row>
    <row r="1139" spans="1:22" s="38" customFormat="1" ht="15" customHeight="1" x14ac:dyDescent="0.2">
      <c r="A1139" s="160">
        <v>1137</v>
      </c>
      <c r="B1139" s="161" t="s">
        <v>1369</v>
      </c>
      <c r="C1139" s="161" t="s">
        <v>435</v>
      </c>
      <c r="D1139" s="161" t="s">
        <v>285</v>
      </c>
      <c r="E1139" s="161" t="s">
        <v>296</v>
      </c>
      <c r="F1139" s="161" t="s">
        <v>216</v>
      </c>
      <c r="G1139" s="161" t="s">
        <v>217</v>
      </c>
      <c r="H1139" s="162">
        <v>11.92</v>
      </c>
      <c r="I1139" s="163"/>
      <c r="J1139" s="158" t="s">
        <v>119</v>
      </c>
      <c r="K1139" s="159"/>
      <c r="L1139" s="153">
        <v>0</v>
      </c>
      <c r="M1139" s="154">
        <f t="shared" si="150"/>
        <v>17.98</v>
      </c>
      <c r="N1139" s="155">
        <f t="shared" si="151"/>
        <v>1.0000000000000001E-5</v>
      </c>
      <c r="O1139" s="156">
        <f t="shared" si="152"/>
        <v>0</v>
      </c>
      <c r="P1139" s="156">
        <f t="shared" si="147"/>
        <v>0</v>
      </c>
      <c r="Q1139" s="156">
        <f t="shared" si="148"/>
        <v>0</v>
      </c>
      <c r="R1139" s="157" t="str">
        <f t="shared" si="153"/>
        <v>n</v>
      </c>
      <c r="S1139" s="157">
        <f t="shared" si="149"/>
        <v>17.98</v>
      </c>
      <c r="T1139" s="157">
        <f t="shared" si="146"/>
        <v>0</v>
      </c>
      <c r="U1139" s="157">
        <f>IF(M1139&lt;&gt;0,IF(M1139=SVS,0,IF(M1139=SVSg,0,IF(M1139=Stundenverrechnungssatz!G6109,0,IF(M1139=Stundenverrechnungssatz!I6109,0,IF(M1139=Stundenverrechnungssatz!K6109,0,IF(M1139=Stundenverrechnungssatz!M6109,0,1)))))))</f>
        <v>0</v>
      </c>
      <c r="V1139" s="20"/>
    </row>
    <row r="1140" spans="1:22" s="38" customFormat="1" ht="15" customHeight="1" x14ac:dyDescent="0.2">
      <c r="A1140" s="160">
        <v>1138</v>
      </c>
      <c r="B1140" s="161" t="s">
        <v>1369</v>
      </c>
      <c r="C1140" s="161" t="s">
        <v>435</v>
      </c>
      <c r="D1140" s="161" t="s">
        <v>285</v>
      </c>
      <c r="E1140" s="161" t="s">
        <v>297</v>
      </c>
      <c r="F1140" s="161" t="s">
        <v>427</v>
      </c>
      <c r="G1140" s="161" t="s">
        <v>219</v>
      </c>
      <c r="H1140" s="162">
        <v>13.82</v>
      </c>
      <c r="I1140" s="163"/>
      <c r="J1140" s="158" t="s">
        <v>64</v>
      </c>
      <c r="K1140" s="159"/>
      <c r="L1140" s="153">
        <v>9</v>
      </c>
      <c r="M1140" s="154">
        <f t="shared" si="150"/>
        <v>17.98</v>
      </c>
      <c r="N1140" s="155" t="str">
        <f t="shared" si="151"/>
        <v/>
      </c>
      <c r="O1140" s="156">
        <f t="shared" si="152"/>
        <v>124.38</v>
      </c>
      <c r="P1140" s="156" t="e">
        <f t="shared" si="147"/>
        <v>#VALUE!</v>
      </c>
      <c r="Q1140" s="156" t="e">
        <f t="shared" si="148"/>
        <v>#VALUE!</v>
      </c>
      <c r="R1140" s="157" t="str">
        <f t="shared" si="153"/>
        <v>T</v>
      </c>
      <c r="S1140" s="157">
        <f t="shared" si="149"/>
        <v>17.98</v>
      </c>
      <c r="T1140" s="157">
        <f t="shared" si="146"/>
        <v>0</v>
      </c>
      <c r="U1140" s="157">
        <f>IF(M1140&lt;&gt;0,IF(M1140=SVS,0,IF(M1140=SVSg,0,IF(M1140=Stundenverrechnungssatz!G6110,0,IF(M1140=Stundenverrechnungssatz!I6110,0,IF(M1140=Stundenverrechnungssatz!K6110,0,IF(M1140=Stundenverrechnungssatz!M6110,0,1)))))))</f>
        <v>0</v>
      </c>
      <c r="V1140" s="20"/>
    </row>
    <row r="1141" spans="1:22" s="38" customFormat="1" ht="15" customHeight="1" x14ac:dyDescent="0.2">
      <c r="A1141" s="160">
        <v>1139</v>
      </c>
      <c r="B1141" s="161" t="s">
        <v>1369</v>
      </c>
      <c r="C1141" s="161" t="s">
        <v>435</v>
      </c>
      <c r="D1141" s="161" t="s">
        <v>285</v>
      </c>
      <c r="E1141" s="161" t="s">
        <v>298</v>
      </c>
      <c r="F1141" s="161" t="s">
        <v>218</v>
      </c>
      <c r="G1141" s="161" t="s">
        <v>217</v>
      </c>
      <c r="H1141" s="162">
        <v>22.51</v>
      </c>
      <c r="I1141" s="163"/>
      <c r="J1141" s="158" t="s">
        <v>34</v>
      </c>
      <c r="K1141" s="159"/>
      <c r="L1141" s="153">
        <v>191.11</v>
      </c>
      <c r="M1141" s="154">
        <f t="shared" si="150"/>
        <v>17.98</v>
      </c>
      <c r="N1141" s="155" t="str">
        <f t="shared" si="151"/>
        <v/>
      </c>
      <c r="O1141" s="156">
        <f t="shared" si="152"/>
        <v>4301.8861000000006</v>
      </c>
      <c r="P1141" s="156" t="e">
        <f t="shared" si="147"/>
        <v>#VALUE!</v>
      </c>
      <c r="Q1141" s="156" t="e">
        <f t="shared" si="148"/>
        <v>#VALUE!</v>
      </c>
      <c r="R1141" s="157" t="str">
        <f t="shared" si="153"/>
        <v>C</v>
      </c>
      <c r="S1141" s="157">
        <f t="shared" si="149"/>
        <v>17.98</v>
      </c>
      <c r="T1141" s="157">
        <f t="shared" si="146"/>
        <v>0</v>
      </c>
      <c r="U1141" s="157">
        <f>IF(M1141&lt;&gt;0,IF(M1141=SVS,0,IF(M1141=SVSg,0,IF(M1141=Stundenverrechnungssatz!G6111,0,IF(M1141=Stundenverrechnungssatz!I6111,0,IF(M1141=Stundenverrechnungssatz!K6111,0,IF(M1141=Stundenverrechnungssatz!M6111,0,1)))))))</f>
        <v>0</v>
      </c>
      <c r="V1141" s="20"/>
    </row>
    <row r="1142" spans="1:22" s="38" customFormat="1" ht="15" customHeight="1" x14ac:dyDescent="0.2">
      <c r="A1142" s="160">
        <v>1140</v>
      </c>
      <c r="B1142" s="161" t="s">
        <v>1369</v>
      </c>
      <c r="C1142" s="161" t="s">
        <v>435</v>
      </c>
      <c r="D1142" s="161" t="s">
        <v>285</v>
      </c>
      <c r="E1142" s="161" t="s">
        <v>452</v>
      </c>
      <c r="F1142" s="161" t="s">
        <v>409</v>
      </c>
      <c r="G1142" s="161" t="s">
        <v>219</v>
      </c>
      <c r="H1142" s="162">
        <v>6.02</v>
      </c>
      <c r="I1142" s="163"/>
      <c r="J1142" s="158" t="s">
        <v>101</v>
      </c>
      <c r="K1142" s="159"/>
      <c r="L1142" s="153">
        <v>191.11</v>
      </c>
      <c r="M1142" s="154">
        <f t="shared" si="150"/>
        <v>17.98</v>
      </c>
      <c r="N1142" s="155" t="str">
        <f t="shared" si="151"/>
        <v/>
      </c>
      <c r="O1142" s="156">
        <f t="shared" si="152"/>
        <v>1150.4821999999999</v>
      </c>
      <c r="P1142" s="156" t="e">
        <f t="shared" si="147"/>
        <v>#VALUE!</v>
      </c>
      <c r="Q1142" s="156" t="e">
        <f t="shared" si="148"/>
        <v>#VALUE!</v>
      </c>
      <c r="R1142" s="157" t="str">
        <f t="shared" si="153"/>
        <v>O</v>
      </c>
      <c r="S1142" s="157">
        <f t="shared" si="149"/>
        <v>17.98</v>
      </c>
      <c r="T1142" s="157">
        <f t="shared" si="146"/>
        <v>0</v>
      </c>
      <c r="U1142" s="157">
        <f>IF(M1142&lt;&gt;0,IF(M1142=SVS,0,IF(M1142=SVSg,0,IF(M1142=Stundenverrechnungssatz!G6112,0,IF(M1142=Stundenverrechnungssatz!I6112,0,IF(M1142=Stundenverrechnungssatz!K6112,0,IF(M1142=Stundenverrechnungssatz!M6112,0,1)))))))</f>
        <v>0</v>
      </c>
      <c r="V1142" s="20"/>
    </row>
    <row r="1143" spans="1:22" s="38" customFormat="1" ht="15" customHeight="1" x14ac:dyDescent="0.2">
      <c r="A1143" s="160">
        <v>1141</v>
      </c>
      <c r="B1143" s="161" t="s">
        <v>1369</v>
      </c>
      <c r="C1143" s="161" t="s">
        <v>435</v>
      </c>
      <c r="D1143" s="161" t="s">
        <v>285</v>
      </c>
      <c r="E1143" s="161" t="s">
        <v>299</v>
      </c>
      <c r="F1143" s="161" t="s">
        <v>448</v>
      </c>
      <c r="G1143" s="161" t="s">
        <v>1370</v>
      </c>
      <c r="H1143" s="162">
        <v>181.12</v>
      </c>
      <c r="I1143" s="163" t="s">
        <v>214</v>
      </c>
      <c r="J1143" s="158" t="s">
        <v>39</v>
      </c>
      <c r="K1143" s="159"/>
      <c r="L1143" s="153">
        <v>191.11</v>
      </c>
      <c r="M1143" s="154">
        <f t="shared" si="150"/>
        <v>17.98</v>
      </c>
      <c r="N1143" s="155" t="str">
        <f t="shared" si="151"/>
        <v/>
      </c>
      <c r="O1143" s="156">
        <f t="shared" si="152"/>
        <v>34613.843200000003</v>
      </c>
      <c r="P1143" s="156" t="e">
        <f t="shared" si="147"/>
        <v>#VALUE!</v>
      </c>
      <c r="Q1143" s="156" t="e">
        <f t="shared" si="148"/>
        <v>#VALUE!</v>
      </c>
      <c r="R1143" s="157" t="str">
        <f t="shared" si="153"/>
        <v>W</v>
      </c>
      <c r="S1143" s="157">
        <f t="shared" si="149"/>
        <v>17.98</v>
      </c>
      <c r="T1143" s="157">
        <f t="shared" si="146"/>
        <v>181.12</v>
      </c>
      <c r="U1143" s="157">
        <f>IF(M1143&lt;&gt;0,IF(M1143=SVS,0,IF(M1143=SVSg,0,IF(M1143=Stundenverrechnungssatz!G6113,0,IF(M1143=Stundenverrechnungssatz!I6113,0,IF(M1143=Stundenverrechnungssatz!K6113,0,IF(M1143=Stundenverrechnungssatz!M6113,0,1)))))))</f>
        <v>0</v>
      </c>
      <c r="V1143" s="20"/>
    </row>
    <row r="1144" spans="1:22" s="38" customFormat="1" ht="15" customHeight="1" x14ac:dyDescent="0.2">
      <c r="A1144" s="160">
        <v>1142</v>
      </c>
      <c r="B1144" s="161" t="s">
        <v>1369</v>
      </c>
      <c r="C1144" s="161" t="s">
        <v>435</v>
      </c>
      <c r="D1144" s="161" t="s">
        <v>285</v>
      </c>
      <c r="E1144" s="161" t="s">
        <v>300</v>
      </c>
      <c r="F1144" s="161" t="s">
        <v>451</v>
      </c>
      <c r="G1144" s="161" t="s">
        <v>221</v>
      </c>
      <c r="H1144" s="162">
        <v>3.74</v>
      </c>
      <c r="I1144" s="163"/>
      <c r="J1144" s="158" t="s">
        <v>65</v>
      </c>
      <c r="K1144" s="159"/>
      <c r="L1144" s="153">
        <v>2</v>
      </c>
      <c r="M1144" s="154">
        <f t="shared" si="150"/>
        <v>17.98</v>
      </c>
      <c r="N1144" s="155" t="str">
        <f t="shared" si="151"/>
        <v/>
      </c>
      <c r="O1144" s="156">
        <f t="shared" si="152"/>
        <v>7.48</v>
      </c>
      <c r="P1144" s="156" t="e">
        <f t="shared" si="147"/>
        <v>#VALUE!</v>
      </c>
      <c r="Q1144" s="156" t="e">
        <f t="shared" si="148"/>
        <v>#VALUE!</v>
      </c>
      <c r="R1144" s="157" t="str">
        <f t="shared" si="153"/>
        <v>T</v>
      </c>
      <c r="S1144" s="157">
        <f t="shared" si="149"/>
        <v>17.98</v>
      </c>
      <c r="T1144" s="157">
        <f t="shared" si="146"/>
        <v>0</v>
      </c>
      <c r="U1144" s="157">
        <f>IF(M1144&lt;&gt;0,IF(M1144=SVS,0,IF(M1144=SVSg,0,IF(M1144=Stundenverrechnungssatz!G6114,0,IF(M1144=Stundenverrechnungssatz!I6114,0,IF(M1144=Stundenverrechnungssatz!K6114,0,IF(M1144=Stundenverrechnungssatz!M6114,0,1)))))))</f>
        <v>0</v>
      </c>
      <c r="V1144" s="20"/>
    </row>
    <row r="1145" spans="1:22" s="38" customFormat="1" ht="15" customHeight="1" x14ac:dyDescent="0.2">
      <c r="A1145" s="160">
        <v>1143</v>
      </c>
      <c r="B1145" s="161" t="s">
        <v>1369</v>
      </c>
      <c r="C1145" s="161" t="s">
        <v>435</v>
      </c>
      <c r="D1145" s="161" t="s">
        <v>285</v>
      </c>
      <c r="E1145" s="161" t="s">
        <v>302</v>
      </c>
      <c r="F1145" s="161" t="s">
        <v>216</v>
      </c>
      <c r="G1145" s="161" t="s">
        <v>221</v>
      </c>
      <c r="H1145" s="162">
        <v>3.31</v>
      </c>
      <c r="I1145" s="163"/>
      <c r="J1145" s="158" t="s">
        <v>119</v>
      </c>
      <c r="K1145" s="159"/>
      <c r="L1145" s="153">
        <v>0</v>
      </c>
      <c r="M1145" s="154">
        <f t="shared" si="150"/>
        <v>17.98</v>
      </c>
      <c r="N1145" s="155">
        <f t="shared" si="151"/>
        <v>1.0000000000000001E-5</v>
      </c>
      <c r="O1145" s="156">
        <f t="shared" si="152"/>
        <v>0</v>
      </c>
      <c r="P1145" s="156">
        <f t="shared" si="147"/>
        <v>0</v>
      </c>
      <c r="Q1145" s="156">
        <f t="shared" si="148"/>
        <v>0</v>
      </c>
      <c r="R1145" s="157" t="str">
        <f t="shared" si="153"/>
        <v>n</v>
      </c>
      <c r="S1145" s="157">
        <f t="shared" si="149"/>
        <v>17.98</v>
      </c>
      <c r="T1145" s="157">
        <f t="shared" si="146"/>
        <v>0</v>
      </c>
      <c r="U1145" s="157">
        <f>IF(M1145&lt;&gt;0,IF(M1145=SVS,0,IF(M1145=SVSg,0,IF(M1145=Stundenverrechnungssatz!G6115,0,IF(M1145=Stundenverrechnungssatz!I6115,0,IF(M1145=Stundenverrechnungssatz!K6115,0,IF(M1145=Stundenverrechnungssatz!M6115,0,1)))))))</f>
        <v>0</v>
      </c>
      <c r="V1145" s="20"/>
    </row>
    <row r="1146" spans="1:22" s="38" customFormat="1" ht="15" customHeight="1" x14ac:dyDescent="0.2">
      <c r="A1146" s="160">
        <v>1144</v>
      </c>
      <c r="B1146" s="161" t="s">
        <v>1369</v>
      </c>
      <c r="C1146" s="161" t="s">
        <v>435</v>
      </c>
      <c r="D1146" s="161" t="s">
        <v>285</v>
      </c>
      <c r="E1146" s="161" t="s">
        <v>304</v>
      </c>
      <c r="F1146" s="161" t="s">
        <v>271</v>
      </c>
      <c r="G1146" s="161" t="s">
        <v>217</v>
      </c>
      <c r="H1146" s="162">
        <v>13.17</v>
      </c>
      <c r="I1146" s="163"/>
      <c r="J1146" s="158" t="s">
        <v>31</v>
      </c>
      <c r="K1146" s="159"/>
      <c r="L1146" s="153">
        <v>96.05</v>
      </c>
      <c r="M1146" s="154">
        <f t="shared" si="150"/>
        <v>17.98</v>
      </c>
      <c r="N1146" s="155" t="str">
        <f t="shared" si="151"/>
        <v/>
      </c>
      <c r="O1146" s="156">
        <f t="shared" si="152"/>
        <v>1264.9784999999999</v>
      </c>
      <c r="P1146" s="156" t="e">
        <f t="shared" si="147"/>
        <v>#VALUE!</v>
      </c>
      <c r="Q1146" s="156" t="e">
        <f t="shared" si="148"/>
        <v>#VALUE!</v>
      </c>
      <c r="R1146" s="157" t="str">
        <f t="shared" si="153"/>
        <v>A</v>
      </c>
      <c r="S1146" s="157">
        <f t="shared" si="149"/>
        <v>17.98</v>
      </c>
      <c r="T1146" s="157">
        <f t="shared" si="146"/>
        <v>0</v>
      </c>
      <c r="U1146" s="157">
        <f>IF(M1146&lt;&gt;0,IF(M1146=SVS,0,IF(M1146=SVSg,0,IF(M1146=Stundenverrechnungssatz!G6116,0,IF(M1146=Stundenverrechnungssatz!I6116,0,IF(M1146=Stundenverrechnungssatz!K6116,0,IF(M1146=Stundenverrechnungssatz!M6116,0,1)))))))</f>
        <v>0</v>
      </c>
      <c r="V1146" s="20"/>
    </row>
    <row r="1147" spans="1:22" s="38" customFormat="1" ht="15" customHeight="1" x14ac:dyDescent="0.2">
      <c r="A1147" s="160">
        <v>1145</v>
      </c>
      <c r="B1147" s="161" t="s">
        <v>1369</v>
      </c>
      <c r="C1147" s="161" t="s">
        <v>435</v>
      </c>
      <c r="D1147" s="161" t="s">
        <v>285</v>
      </c>
      <c r="E1147" s="161" t="s">
        <v>305</v>
      </c>
      <c r="F1147" s="161" t="s">
        <v>435</v>
      </c>
      <c r="G1147" s="161" t="s">
        <v>221</v>
      </c>
      <c r="H1147" s="162">
        <v>288.95999999999998</v>
      </c>
      <c r="I1147" s="163" t="s">
        <v>214</v>
      </c>
      <c r="J1147" s="158" t="s">
        <v>39</v>
      </c>
      <c r="K1147" s="159"/>
      <c r="L1147" s="153">
        <v>191.11</v>
      </c>
      <c r="M1147" s="154">
        <f t="shared" si="150"/>
        <v>17.98</v>
      </c>
      <c r="N1147" s="155" t="str">
        <f t="shared" si="151"/>
        <v/>
      </c>
      <c r="O1147" s="156">
        <f t="shared" si="152"/>
        <v>55223.145600000003</v>
      </c>
      <c r="P1147" s="156" t="e">
        <f t="shared" si="147"/>
        <v>#VALUE!</v>
      </c>
      <c r="Q1147" s="156" t="e">
        <f t="shared" si="148"/>
        <v>#VALUE!</v>
      </c>
      <c r="R1147" s="157" t="str">
        <f t="shared" si="153"/>
        <v>W</v>
      </c>
      <c r="S1147" s="157">
        <f t="shared" si="149"/>
        <v>17.98</v>
      </c>
      <c r="T1147" s="157">
        <f t="shared" si="146"/>
        <v>288.95999999999998</v>
      </c>
      <c r="U1147" s="157">
        <f>IF(M1147&lt;&gt;0,IF(M1147=SVS,0,IF(M1147=SVSg,0,IF(M1147=Stundenverrechnungssatz!G6117,0,IF(M1147=Stundenverrechnungssatz!I6117,0,IF(M1147=Stundenverrechnungssatz!K6117,0,IF(M1147=Stundenverrechnungssatz!M6117,0,1)))))))</f>
        <v>0</v>
      </c>
      <c r="V1147" s="20"/>
    </row>
    <row r="1148" spans="1:22" s="38" customFormat="1" ht="15" customHeight="1" x14ac:dyDescent="0.2">
      <c r="A1148" s="160">
        <v>1146</v>
      </c>
      <c r="B1148" s="161" t="s">
        <v>1369</v>
      </c>
      <c r="C1148" s="161" t="s">
        <v>435</v>
      </c>
      <c r="D1148" s="161" t="s">
        <v>285</v>
      </c>
      <c r="E1148" s="161" t="s">
        <v>306</v>
      </c>
      <c r="F1148" s="161" t="s">
        <v>451</v>
      </c>
      <c r="G1148" s="161" t="s">
        <v>530</v>
      </c>
      <c r="H1148" s="162">
        <v>24.53</v>
      </c>
      <c r="I1148" s="163"/>
      <c r="J1148" s="158" t="s">
        <v>65</v>
      </c>
      <c r="K1148" s="159"/>
      <c r="L1148" s="153">
        <v>2</v>
      </c>
      <c r="M1148" s="154">
        <f t="shared" si="150"/>
        <v>17.98</v>
      </c>
      <c r="N1148" s="155" t="str">
        <f t="shared" si="151"/>
        <v/>
      </c>
      <c r="O1148" s="156">
        <f t="shared" si="152"/>
        <v>49.06</v>
      </c>
      <c r="P1148" s="156" t="e">
        <f t="shared" si="147"/>
        <v>#VALUE!</v>
      </c>
      <c r="Q1148" s="156" t="e">
        <f t="shared" si="148"/>
        <v>#VALUE!</v>
      </c>
      <c r="R1148" s="157" t="str">
        <f t="shared" si="153"/>
        <v>T</v>
      </c>
      <c r="S1148" s="157">
        <f t="shared" si="149"/>
        <v>17.98</v>
      </c>
      <c r="T1148" s="157">
        <f t="shared" si="146"/>
        <v>0</v>
      </c>
      <c r="U1148" s="157">
        <f>IF(M1148&lt;&gt;0,IF(M1148=SVS,0,IF(M1148=SVSg,0,IF(M1148=Stundenverrechnungssatz!G6118,0,IF(M1148=Stundenverrechnungssatz!I6118,0,IF(M1148=Stundenverrechnungssatz!K6118,0,IF(M1148=Stundenverrechnungssatz!M6118,0,1)))))))</f>
        <v>0</v>
      </c>
      <c r="V1148" s="20"/>
    </row>
    <row r="1149" spans="1:22" s="38" customFormat="1" ht="15" customHeight="1" x14ac:dyDescent="0.2">
      <c r="A1149" s="160">
        <v>1147</v>
      </c>
      <c r="B1149" s="161" t="s">
        <v>1369</v>
      </c>
      <c r="C1149" s="161" t="s">
        <v>435</v>
      </c>
      <c r="D1149" s="161" t="s">
        <v>285</v>
      </c>
      <c r="E1149" s="161" t="s">
        <v>307</v>
      </c>
      <c r="F1149" s="161" t="s">
        <v>451</v>
      </c>
      <c r="G1149" s="161" t="s">
        <v>221</v>
      </c>
      <c r="H1149" s="162">
        <v>36.82</v>
      </c>
      <c r="I1149" s="163" t="s">
        <v>214</v>
      </c>
      <c r="J1149" s="158" t="s">
        <v>65</v>
      </c>
      <c r="K1149" s="159"/>
      <c r="L1149" s="153">
        <v>2</v>
      </c>
      <c r="M1149" s="154">
        <f t="shared" si="150"/>
        <v>17.98</v>
      </c>
      <c r="N1149" s="155" t="str">
        <f t="shared" si="151"/>
        <v/>
      </c>
      <c r="O1149" s="156">
        <f t="shared" si="152"/>
        <v>73.64</v>
      </c>
      <c r="P1149" s="156" t="e">
        <f t="shared" si="147"/>
        <v>#VALUE!</v>
      </c>
      <c r="Q1149" s="156" t="e">
        <f t="shared" si="148"/>
        <v>#VALUE!</v>
      </c>
      <c r="R1149" s="157" t="str">
        <f t="shared" si="153"/>
        <v>T</v>
      </c>
      <c r="S1149" s="157">
        <f t="shared" si="149"/>
        <v>17.98</v>
      </c>
      <c r="T1149" s="157">
        <f t="shared" si="146"/>
        <v>36.82</v>
      </c>
      <c r="U1149" s="157">
        <f>IF(M1149&lt;&gt;0,IF(M1149=SVS,0,IF(M1149=SVSg,0,IF(M1149=Stundenverrechnungssatz!G6119,0,IF(M1149=Stundenverrechnungssatz!I6119,0,IF(M1149=Stundenverrechnungssatz!K6119,0,IF(M1149=Stundenverrechnungssatz!M6119,0,1)))))))</f>
        <v>0</v>
      </c>
      <c r="V1149" s="20"/>
    </row>
    <row r="1150" spans="1:22" s="38" customFormat="1" ht="15" customHeight="1" x14ac:dyDescent="0.2">
      <c r="A1150" s="160">
        <v>1148</v>
      </c>
      <c r="B1150" s="161" t="s">
        <v>1369</v>
      </c>
      <c r="C1150" s="161" t="s">
        <v>435</v>
      </c>
      <c r="D1150" s="161" t="s">
        <v>285</v>
      </c>
      <c r="E1150" s="161" t="s">
        <v>476</v>
      </c>
      <c r="F1150" s="161" t="s">
        <v>340</v>
      </c>
      <c r="G1150" s="161" t="s">
        <v>267</v>
      </c>
      <c r="H1150" s="162">
        <v>18.64</v>
      </c>
      <c r="I1150" s="163"/>
      <c r="J1150" s="158" t="s">
        <v>66</v>
      </c>
      <c r="K1150" s="159"/>
      <c r="L1150" s="153">
        <v>1</v>
      </c>
      <c r="M1150" s="154">
        <f t="shared" si="150"/>
        <v>17.98</v>
      </c>
      <c r="N1150" s="155" t="str">
        <f t="shared" si="151"/>
        <v/>
      </c>
      <c r="O1150" s="156">
        <f t="shared" si="152"/>
        <v>18.64</v>
      </c>
      <c r="P1150" s="156" t="e">
        <f t="shared" si="147"/>
        <v>#VALUE!</v>
      </c>
      <c r="Q1150" s="156" t="e">
        <f t="shared" si="148"/>
        <v>#VALUE!</v>
      </c>
      <c r="R1150" s="157" t="str">
        <f t="shared" si="153"/>
        <v>T</v>
      </c>
      <c r="S1150" s="157">
        <f t="shared" si="149"/>
        <v>17.98</v>
      </c>
      <c r="T1150" s="157">
        <f t="shared" ref="T1150:T1213" si="154">IF(I1150="x",H1150,0)</f>
        <v>0</v>
      </c>
      <c r="U1150" s="157">
        <f>IF(M1150&lt;&gt;0,IF(M1150=SVS,0,IF(M1150=SVSg,0,IF(M1150=Stundenverrechnungssatz!G6120,0,IF(M1150=Stundenverrechnungssatz!I6120,0,IF(M1150=Stundenverrechnungssatz!K6120,0,IF(M1150=Stundenverrechnungssatz!M6120,0,1)))))))</f>
        <v>0</v>
      </c>
      <c r="V1150" s="20"/>
    </row>
    <row r="1151" spans="1:22" s="38" customFormat="1" ht="15" customHeight="1" x14ac:dyDescent="0.2">
      <c r="A1151" s="160">
        <v>1149</v>
      </c>
      <c r="B1151" s="161" t="s">
        <v>1369</v>
      </c>
      <c r="C1151" s="161" t="s">
        <v>435</v>
      </c>
      <c r="D1151" s="161" t="s">
        <v>285</v>
      </c>
      <c r="E1151" s="161" t="s">
        <v>354</v>
      </c>
      <c r="F1151" s="161" t="s">
        <v>303</v>
      </c>
      <c r="G1151" s="161" t="s">
        <v>531</v>
      </c>
      <c r="H1151" s="162">
        <v>21.36</v>
      </c>
      <c r="I1151" s="163" t="s">
        <v>214</v>
      </c>
      <c r="J1151" s="158" t="s">
        <v>36</v>
      </c>
      <c r="K1151" s="159"/>
      <c r="L1151" s="153">
        <v>191.11</v>
      </c>
      <c r="M1151" s="154">
        <f t="shared" si="150"/>
        <v>17.98</v>
      </c>
      <c r="N1151" s="155" t="str">
        <f t="shared" si="151"/>
        <v/>
      </c>
      <c r="O1151" s="156">
        <f t="shared" si="152"/>
        <v>4082.1096000000002</v>
      </c>
      <c r="P1151" s="156" t="e">
        <f t="shared" si="147"/>
        <v>#VALUE!</v>
      </c>
      <c r="Q1151" s="156" t="e">
        <f t="shared" si="148"/>
        <v>#VALUE!</v>
      </c>
      <c r="R1151" s="157" t="str">
        <f t="shared" si="153"/>
        <v>F</v>
      </c>
      <c r="S1151" s="157">
        <f t="shared" si="149"/>
        <v>17.98</v>
      </c>
      <c r="T1151" s="157">
        <f t="shared" si="154"/>
        <v>21.36</v>
      </c>
      <c r="U1151" s="157">
        <f>IF(M1151&lt;&gt;0,IF(M1151=SVS,0,IF(M1151=SVSg,0,IF(M1151=Stundenverrechnungssatz!G6121,0,IF(M1151=Stundenverrechnungssatz!I6121,0,IF(M1151=Stundenverrechnungssatz!K6121,0,IF(M1151=Stundenverrechnungssatz!M6121,0,1)))))))</f>
        <v>0</v>
      </c>
      <c r="V1151" s="20"/>
    </row>
    <row r="1152" spans="1:22" s="38" customFormat="1" ht="15" customHeight="1" x14ac:dyDescent="0.2">
      <c r="A1152" s="160">
        <v>1150</v>
      </c>
      <c r="B1152" s="161" t="s">
        <v>1369</v>
      </c>
      <c r="C1152" s="161" t="s">
        <v>435</v>
      </c>
      <c r="D1152" s="161" t="s">
        <v>285</v>
      </c>
      <c r="E1152" s="161" t="s">
        <v>361</v>
      </c>
      <c r="F1152" s="161" t="s">
        <v>212</v>
      </c>
      <c r="G1152" s="161" t="s">
        <v>531</v>
      </c>
      <c r="H1152" s="162">
        <v>102.73</v>
      </c>
      <c r="I1152" s="163" t="s">
        <v>214</v>
      </c>
      <c r="J1152" s="158" t="s">
        <v>36</v>
      </c>
      <c r="K1152" s="159"/>
      <c r="L1152" s="153">
        <v>191.11</v>
      </c>
      <c r="M1152" s="154">
        <f t="shared" si="150"/>
        <v>17.98</v>
      </c>
      <c r="N1152" s="155" t="str">
        <f t="shared" si="151"/>
        <v/>
      </c>
      <c r="O1152" s="156">
        <f t="shared" si="152"/>
        <v>19632.730300000003</v>
      </c>
      <c r="P1152" s="156" t="e">
        <f t="shared" si="147"/>
        <v>#VALUE!</v>
      </c>
      <c r="Q1152" s="156" t="e">
        <f t="shared" si="148"/>
        <v>#VALUE!</v>
      </c>
      <c r="R1152" s="157" t="str">
        <f t="shared" si="153"/>
        <v>F</v>
      </c>
      <c r="S1152" s="157">
        <f t="shared" si="149"/>
        <v>17.98</v>
      </c>
      <c r="T1152" s="157">
        <f t="shared" si="154"/>
        <v>102.73</v>
      </c>
      <c r="U1152" s="157">
        <f>IF(M1152&lt;&gt;0,IF(M1152=SVS,0,IF(M1152=SVSg,0,IF(M1152=Stundenverrechnungssatz!G6122,0,IF(M1152=Stundenverrechnungssatz!I6122,0,IF(M1152=Stundenverrechnungssatz!K6122,0,IF(M1152=Stundenverrechnungssatz!M6122,0,1)))))))</f>
        <v>0</v>
      </c>
      <c r="V1152" s="20"/>
    </row>
    <row r="1153" spans="1:22" s="38" customFormat="1" ht="15" customHeight="1" x14ac:dyDescent="0.2">
      <c r="A1153" s="160">
        <v>1151</v>
      </c>
      <c r="B1153" s="161" t="s">
        <v>1369</v>
      </c>
      <c r="C1153" s="161" t="s">
        <v>1371</v>
      </c>
      <c r="D1153" s="161" t="s">
        <v>210</v>
      </c>
      <c r="E1153" s="161" t="s">
        <v>241</v>
      </c>
      <c r="F1153" s="161" t="s">
        <v>282</v>
      </c>
      <c r="G1153" s="161" t="s">
        <v>351</v>
      </c>
      <c r="H1153" s="162">
        <v>10.51</v>
      </c>
      <c r="I1153" s="163" t="s">
        <v>214</v>
      </c>
      <c r="J1153" s="158" t="s">
        <v>38</v>
      </c>
      <c r="K1153" s="159"/>
      <c r="L1153" s="153">
        <v>96.05</v>
      </c>
      <c r="M1153" s="154">
        <f t="shared" si="150"/>
        <v>17.98</v>
      </c>
      <c r="N1153" s="155" t="str">
        <f t="shared" si="151"/>
        <v/>
      </c>
      <c r="O1153" s="156">
        <f t="shared" si="152"/>
        <v>1009.4855</v>
      </c>
      <c r="P1153" s="156" t="e">
        <f t="shared" si="147"/>
        <v>#VALUE!</v>
      </c>
      <c r="Q1153" s="156" t="e">
        <f t="shared" si="148"/>
        <v>#VALUE!</v>
      </c>
      <c r="R1153" s="157" t="str">
        <f t="shared" si="153"/>
        <v>D</v>
      </c>
      <c r="S1153" s="157">
        <f t="shared" si="149"/>
        <v>17.98</v>
      </c>
      <c r="T1153" s="157">
        <f t="shared" si="154"/>
        <v>10.51</v>
      </c>
      <c r="U1153" s="157">
        <f>IF(M1153&lt;&gt;0,IF(M1153=SVS,0,IF(M1153=SVSg,0,IF(M1153=Stundenverrechnungssatz!G6123,0,IF(M1153=Stundenverrechnungssatz!I6123,0,IF(M1153=Stundenverrechnungssatz!K6123,0,IF(M1153=Stundenverrechnungssatz!M6123,0,1)))))))</f>
        <v>0</v>
      </c>
      <c r="V1153" s="20"/>
    </row>
    <row r="1154" spans="1:22" s="38" customFormat="1" ht="15" customHeight="1" x14ac:dyDescent="0.2">
      <c r="A1154" s="160">
        <v>1152</v>
      </c>
      <c r="B1154" s="161" t="s">
        <v>1369</v>
      </c>
      <c r="C1154" s="161" t="s">
        <v>1371</v>
      </c>
      <c r="D1154" s="161" t="s">
        <v>210</v>
      </c>
      <c r="E1154" s="161" t="s">
        <v>245</v>
      </c>
      <c r="F1154" s="161" t="s">
        <v>229</v>
      </c>
      <c r="G1154" s="161" t="s">
        <v>351</v>
      </c>
      <c r="H1154" s="162">
        <v>58.66</v>
      </c>
      <c r="I1154" s="163" t="s">
        <v>214</v>
      </c>
      <c r="J1154" s="158" t="s">
        <v>32</v>
      </c>
      <c r="K1154" s="159"/>
      <c r="L1154" s="153">
        <v>96.05</v>
      </c>
      <c r="M1154" s="154">
        <f t="shared" si="150"/>
        <v>17.98</v>
      </c>
      <c r="N1154" s="155" t="str">
        <f t="shared" si="151"/>
        <v/>
      </c>
      <c r="O1154" s="156">
        <f t="shared" si="152"/>
        <v>5634.2929999999997</v>
      </c>
      <c r="P1154" s="156" t="e">
        <f t="shared" si="147"/>
        <v>#VALUE!</v>
      </c>
      <c r="Q1154" s="156" t="e">
        <f t="shared" si="148"/>
        <v>#VALUE!</v>
      </c>
      <c r="R1154" s="157" t="str">
        <f t="shared" si="153"/>
        <v>B</v>
      </c>
      <c r="S1154" s="157">
        <f t="shared" si="149"/>
        <v>17.98</v>
      </c>
      <c r="T1154" s="157">
        <f t="shared" si="154"/>
        <v>58.66</v>
      </c>
      <c r="U1154" s="157">
        <f>IF(M1154&lt;&gt;0,IF(M1154=SVS,0,IF(M1154=SVSg,0,IF(M1154=Stundenverrechnungssatz!G6124,0,IF(M1154=Stundenverrechnungssatz!I6124,0,IF(M1154=Stundenverrechnungssatz!K6124,0,IF(M1154=Stundenverrechnungssatz!M6124,0,1)))))))</f>
        <v>0</v>
      </c>
      <c r="V1154" s="20"/>
    </row>
    <row r="1155" spans="1:22" s="38" customFormat="1" ht="15" customHeight="1" x14ac:dyDescent="0.2">
      <c r="A1155" s="160">
        <v>1153</v>
      </c>
      <c r="B1155" s="161" t="s">
        <v>1369</v>
      </c>
      <c r="C1155" s="161" t="s">
        <v>1371</v>
      </c>
      <c r="D1155" s="161" t="s">
        <v>210</v>
      </c>
      <c r="E1155" s="161" t="s">
        <v>246</v>
      </c>
      <c r="F1155" s="161" t="s">
        <v>242</v>
      </c>
      <c r="G1155" s="161" t="s">
        <v>224</v>
      </c>
      <c r="H1155" s="162">
        <v>474.3</v>
      </c>
      <c r="I1155" s="163" t="s">
        <v>214</v>
      </c>
      <c r="J1155" s="158" t="s">
        <v>58</v>
      </c>
      <c r="K1155" s="159"/>
      <c r="L1155" s="153">
        <v>191.11</v>
      </c>
      <c r="M1155" s="154">
        <f t="shared" si="150"/>
        <v>17.98</v>
      </c>
      <c r="N1155" s="155" t="str">
        <f t="shared" si="151"/>
        <v/>
      </c>
      <c r="O1155" s="156">
        <f t="shared" si="152"/>
        <v>90643.473000000013</v>
      </c>
      <c r="P1155" s="156" t="e">
        <f t="shared" si="147"/>
        <v>#VALUE!</v>
      </c>
      <c r="Q1155" s="156" t="e">
        <f t="shared" si="148"/>
        <v>#VALUE!</v>
      </c>
      <c r="R1155" s="157" t="str">
        <f t="shared" si="153"/>
        <v>H</v>
      </c>
      <c r="S1155" s="157">
        <f t="shared" si="149"/>
        <v>17.98</v>
      </c>
      <c r="T1155" s="157">
        <f t="shared" si="154"/>
        <v>474.3</v>
      </c>
      <c r="U1155" s="157">
        <f>IF(M1155&lt;&gt;0,IF(M1155=SVS,0,IF(M1155=SVSg,0,IF(M1155=Stundenverrechnungssatz!G6125,0,IF(M1155=Stundenverrechnungssatz!I6125,0,IF(M1155=Stundenverrechnungssatz!K6125,0,IF(M1155=Stundenverrechnungssatz!M6125,0,1)))))))</f>
        <v>0</v>
      </c>
      <c r="V1155" s="20"/>
    </row>
    <row r="1156" spans="1:22" s="38" customFormat="1" ht="15" customHeight="1" x14ac:dyDescent="0.2">
      <c r="A1156" s="160">
        <v>1154</v>
      </c>
      <c r="B1156" s="161" t="s">
        <v>1369</v>
      </c>
      <c r="C1156" s="161" t="s">
        <v>1371</v>
      </c>
      <c r="D1156" s="161" t="s">
        <v>210</v>
      </c>
      <c r="E1156" s="161" t="s">
        <v>247</v>
      </c>
      <c r="F1156" s="161" t="s">
        <v>263</v>
      </c>
      <c r="G1156" s="161" t="s">
        <v>351</v>
      </c>
      <c r="H1156" s="162">
        <v>28.08</v>
      </c>
      <c r="I1156" s="163"/>
      <c r="J1156" s="158" t="s">
        <v>63</v>
      </c>
      <c r="K1156" s="159"/>
      <c r="L1156" s="153">
        <v>38.08</v>
      </c>
      <c r="M1156" s="154">
        <f t="shared" si="150"/>
        <v>17.98</v>
      </c>
      <c r="N1156" s="155" t="str">
        <f t="shared" si="151"/>
        <v/>
      </c>
      <c r="O1156" s="156">
        <f t="shared" si="152"/>
        <v>1069.2864</v>
      </c>
      <c r="P1156" s="156" t="e">
        <f t="shared" si="147"/>
        <v>#VALUE!</v>
      </c>
      <c r="Q1156" s="156" t="e">
        <f t="shared" si="148"/>
        <v>#VALUE!</v>
      </c>
      <c r="R1156" s="157" t="str">
        <f t="shared" si="153"/>
        <v>T</v>
      </c>
      <c r="S1156" s="157">
        <f t="shared" si="149"/>
        <v>17.98</v>
      </c>
      <c r="T1156" s="157">
        <f t="shared" si="154"/>
        <v>0</v>
      </c>
      <c r="U1156" s="157">
        <f>IF(M1156&lt;&gt;0,IF(M1156=SVS,0,IF(M1156=SVSg,0,IF(M1156=Stundenverrechnungssatz!G6126,0,IF(M1156=Stundenverrechnungssatz!I6126,0,IF(M1156=Stundenverrechnungssatz!K6126,0,IF(M1156=Stundenverrechnungssatz!M6126,0,1)))))))</f>
        <v>0</v>
      </c>
      <c r="V1156" s="20"/>
    </row>
    <row r="1157" spans="1:22" s="38" customFormat="1" ht="15" customHeight="1" x14ac:dyDescent="0.2">
      <c r="A1157" s="160">
        <v>1155</v>
      </c>
      <c r="B1157" s="161" t="s">
        <v>1369</v>
      </c>
      <c r="C1157" s="161" t="s">
        <v>1371</v>
      </c>
      <c r="D1157" s="161" t="s">
        <v>210</v>
      </c>
      <c r="E1157" s="161" t="s">
        <v>248</v>
      </c>
      <c r="F1157" s="161" t="s">
        <v>423</v>
      </c>
      <c r="G1157" s="161" t="s">
        <v>1372</v>
      </c>
      <c r="H1157" s="162">
        <v>107.05</v>
      </c>
      <c r="I1157" s="163"/>
      <c r="J1157" s="158" t="s">
        <v>59</v>
      </c>
      <c r="K1157" s="159"/>
      <c r="L1157" s="153">
        <v>96.05</v>
      </c>
      <c r="M1157" s="154">
        <f t="shared" si="150"/>
        <v>17.98</v>
      </c>
      <c r="N1157" s="155" t="str">
        <f t="shared" si="151"/>
        <v/>
      </c>
      <c r="O1157" s="156">
        <f t="shared" si="152"/>
        <v>10282.1525</v>
      </c>
      <c r="P1157" s="156" t="e">
        <f t="shared" ref="P1157:P1220" si="155">O1157/N1157</f>
        <v>#VALUE!</v>
      </c>
      <c r="Q1157" s="156" t="e">
        <f t="shared" ref="Q1157:Q1220" si="156">P1157*M1157</f>
        <v>#VALUE!</v>
      </c>
      <c r="R1157" s="157" t="str">
        <f t="shared" si="153"/>
        <v>H</v>
      </c>
      <c r="S1157" s="157">
        <f t="shared" ref="S1157:S1220" si="157">IF(M1157=SVS,M1157,"")</f>
        <v>17.98</v>
      </c>
      <c r="T1157" s="157">
        <f t="shared" si="154"/>
        <v>0</v>
      </c>
      <c r="U1157" s="157">
        <f>IF(M1157&lt;&gt;0,IF(M1157=SVS,0,IF(M1157=SVSg,0,IF(M1157=Stundenverrechnungssatz!G6127,0,IF(M1157=Stundenverrechnungssatz!I6127,0,IF(M1157=Stundenverrechnungssatz!K6127,0,IF(M1157=Stundenverrechnungssatz!M6127,0,1)))))))</f>
        <v>0</v>
      </c>
      <c r="V1157" s="20"/>
    </row>
    <row r="1158" spans="1:22" s="38" customFormat="1" ht="15" customHeight="1" x14ac:dyDescent="0.2">
      <c r="A1158" s="160">
        <v>1156</v>
      </c>
      <c r="B1158" s="161" t="s">
        <v>1369</v>
      </c>
      <c r="C1158" s="161" t="s">
        <v>1371</v>
      </c>
      <c r="D1158" s="161" t="s">
        <v>210</v>
      </c>
      <c r="E1158" s="161" t="s">
        <v>249</v>
      </c>
      <c r="F1158" s="161" t="s">
        <v>314</v>
      </c>
      <c r="G1158" s="161" t="s">
        <v>351</v>
      </c>
      <c r="H1158" s="162">
        <v>28.08</v>
      </c>
      <c r="I1158" s="163"/>
      <c r="J1158" s="158" t="s">
        <v>32</v>
      </c>
      <c r="K1158" s="159"/>
      <c r="L1158" s="153">
        <v>96.05</v>
      </c>
      <c r="M1158" s="154">
        <f t="shared" ref="M1158:M1221" si="158">SVS</f>
        <v>17.98</v>
      </c>
      <c r="N1158" s="155" t="str">
        <f t="shared" ref="N1158:N1221" si="159">IF(VLOOKUP(J1158,Vorgaben,4,FALSE)=0,"",VLOOKUP(J1158,Vorgaben,4,FALSE))</f>
        <v/>
      </c>
      <c r="O1158" s="156">
        <f t="shared" ref="O1158:O1221" si="160">H1158*L1158</f>
        <v>2697.0839999999998</v>
      </c>
      <c r="P1158" s="156" t="e">
        <f t="shared" si="155"/>
        <v>#VALUE!</v>
      </c>
      <c r="Q1158" s="156" t="e">
        <f t="shared" si="156"/>
        <v>#VALUE!</v>
      </c>
      <c r="R1158" s="157" t="str">
        <f t="shared" si="153"/>
        <v>B</v>
      </c>
      <c r="S1158" s="157">
        <f t="shared" si="157"/>
        <v>17.98</v>
      </c>
      <c r="T1158" s="157">
        <f t="shared" si="154"/>
        <v>0</v>
      </c>
      <c r="U1158" s="157">
        <f>IF(M1158&lt;&gt;0,IF(M1158=SVS,0,IF(M1158=SVSg,0,IF(M1158=Stundenverrechnungssatz!G6128,0,IF(M1158=Stundenverrechnungssatz!I6128,0,IF(M1158=Stundenverrechnungssatz!K6128,0,IF(M1158=Stundenverrechnungssatz!M6128,0,1)))))))</f>
        <v>0</v>
      </c>
      <c r="V1158" s="20"/>
    </row>
    <row r="1159" spans="1:22" s="38" customFormat="1" ht="15" customHeight="1" x14ac:dyDescent="0.2">
      <c r="A1159" s="160">
        <v>1157</v>
      </c>
      <c r="B1159" s="161" t="s">
        <v>1369</v>
      </c>
      <c r="C1159" s="161" t="s">
        <v>1371</v>
      </c>
      <c r="D1159" s="161" t="s">
        <v>210</v>
      </c>
      <c r="E1159" s="161" t="s">
        <v>250</v>
      </c>
      <c r="F1159" s="161" t="s">
        <v>262</v>
      </c>
      <c r="G1159" s="161" t="s">
        <v>226</v>
      </c>
      <c r="H1159" s="162">
        <v>80.180000000000007</v>
      </c>
      <c r="I1159" s="163" t="s">
        <v>214</v>
      </c>
      <c r="J1159" s="158" t="s">
        <v>32</v>
      </c>
      <c r="K1159" s="159"/>
      <c r="L1159" s="153">
        <v>96.05</v>
      </c>
      <c r="M1159" s="154">
        <f t="shared" si="158"/>
        <v>17.98</v>
      </c>
      <c r="N1159" s="155" t="str">
        <f t="shared" si="159"/>
        <v/>
      </c>
      <c r="O1159" s="156">
        <f t="shared" si="160"/>
        <v>7701.2890000000007</v>
      </c>
      <c r="P1159" s="156" t="e">
        <f t="shared" si="155"/>
        <v>#VALUE!</v>
      </c>
      <c r="Q1159" s="156" t="e">
        <f t="shared" si="156"/>
        <v>#VALUE!</v>
      </c>
      <c r="R1159" s="157" t="str">
        <f t="shared" si="153"/>
        <v>B</v>
      </c>
      <c r="S1159" s="157">
        <f t="shared" si="157"/>
        <v>17.98</v>
      </c>
      <c r="T1159" s="157">
        <f t="shared" si="154"/>
        <v>80.180000000000007</v>
      </c>
      <c r="U1159" s="157">
        <f>IF(M1159&lt;&gt;0,IF(M1159=SVS,0,IF(M1159=SVSg,0,IF(M1159=Stundenverrechnungssatz!G6129,0,IF(M1159=Stundenverrechnungssatz!I6129,0,IF(M1159=Stundenverrechnungssatz!K6129,0,IF(M1159=Stundenverrechnungssatz!M6129,0,1)))))))</f>
        <v>0</v>
      </c>
      <c r="V1159" s="20"/>
    </row>
    <row r="1160" spans="1:22" s="38" customFormat="1" ht="15" customHeight="1" x14ac:dyDescent="0.2">
      <c r="A1160" s="160">
        <v>1158</v>
      </c>
      <c r="B1160" s="161" t="s">
        <v>1369</v>
      </c>
      <c r="C1160" s="161" t="s">
        <v>1371</v>
      </c>
      <c r="D1160" s="161" t="s">
        <v>210</v>
      </c>
      <c r="E1160" s="161" t="s">
        <v>251</v>
      </c>
      <c r="F1160" s="161" t="s">
        <v>653</v>
      </c>
      <c r="G1160" s="161" t="s">
        <v>226</v>
      </c>
      <c r="H1160" s="162">
        <v>55.15</v>
      </c>
      <c r="I1160" s="163"/>
      <c r="J1160" s="158" t="s">
        <v>32</v>
      </c>
      <c r="K1160" s="159"/>
      <c r="L1160" s="153">
        <v>96.05</v>
      </c>
      <c r="M1160" s="154">
        <f t="shared" si="158"/>
        <v>17.98</v>
      </c>
      <c r="N1160" s="155" t="str">
        <f t="shared" si="159"/>
        <v/>
      </c>
      <c r="O1160" s="156">
        <f t="shared" si="160"/>
        <v>5297.1574999999993</v>
      </c>
      <c r="P1160" s="156" t="e">
        <f t="shared" si="155"/>
        <v>#VALUE!</v>
      </c>
      <c r="Q1160" s="156" t="e">
        <f t="shared" si="156"/>
        <v>#VALUE!</v>
      </c>
      <c r="R1160" s="157" t="str">
        <f t="shared" si="153"/>
        <v>B</v>
      </c>
      <c r="S1160" s="157">
        <f t="shared" si="157"/>
        <v>17.98</v>
      </c>
      <c r="T1160" s="157">
        <f t="shared" si="154"/>
        <v>0</v>
      </c>
      <c r="U1160" s="157">
        <f>IF(M1160&lt;&gt;0,IF(M1160=SVS,0,IF(M1160=SVSg,0,IF(M1160=Stundenverrechnungssatz!G6130,0,IF(M1160=Stundenverrechnungssatz!I6130,0,IF(M1160=Stundenverrechnungssatz!K6130,0,IF(M1160=Stundenverrechnungssatz!M6130,0,1)))))))</f>
        <v>0</v>
      </c>
      <c r="V1160" s="20"/>
    </row>
    <row r="1161" spans="1:22" s="38" customFormat="1" ht="15" customHeight="1" x14ac:dyDescent="0.2">
      <c r="A1161" s="160">
        <v>1159</v>
      </c>
      <c r="B1161" s="161" t="s">
        <v>1369</v>
      </c>
      <c r="C1161" s="161" t="s">
        <v>1371</v>
      </c>
      <c r="D1161" s="161" t="s">
        <v>210</v>
      </c>
      <c r="E1161" s="161" t="s">
        <v>252</v>
      </c>
      <c r="F1161" s="161" t="s">
        <v>260</v>
      </c>
      <c r="G1161" s="161" t="s">
        <v>226</v>
      </c>
      <c r="H1161" s="162">
        <v>20.72</v>
      </c>
      <c r="I1161" s="163"/>
      <c r="J1161" s="158" t="s">
        <v>57</v>
      </c>
      <c r="K1161" s="159"/>
      <c r="L1161" s="153">
        <v>96.05</v>
      </c>
      <c r="M1161" s="154">
        <f t="shared" si="158"/>
        <v>17.98</v>
      </c>
      <c r="N1161" s="155" t="str">
        <f t="shared" si="159"/>
        <v/>
      </c>
      <c r="O1161" s="156">
        <f t="shared" si="160"/>
        <v>1990.1559999999997</v>
      </c>
      <c r="P1161" s="156" t="e">
        <f t="shared" si="155"/>
        <v>#VALUE!</v>
      </c>
      <c r="Q1161" s="156" t="e">
        <f t="shared" si="156"/>
        <v>#VALUE!</v>
      </c>
      <c r="R1161" s="157" t="str">
        <f t="shared" si="153"/>
        <v>G</v>
      </c>
      <c r="S1161" s="157">
        <f t="shared" si="157"/>
        <v>17.98</v>
      </c>
      <c r="T1161" s="157">
        <f t="shared" si="154"/>
        <v>0</v>
      </c>
      <c r="U1161" s="157">
        <f>IF(M1161&lt;&gt;0,IF(M1161=SVS,0,IF(M1161=SVSg,0,IF(M1161=Stundenverrechnungssatz!G6131,0,IF(M1161=Stundenverrechnungssatz!I6131,0,IF(M1161=Stundenverrechnungssatz!K6131,0,IF(M1161=Stundenverrechnungssatz!M6131,0,1)))))))</f>
        <v>0</v>
      </c>
      <c r="V1161" s="20"/>
    </row>
    <row r="1162" spans="1:22" s="38" customFormat="1" ht="15" customHeight="1" x14ac:dyDescent="0.2">
      <c r="A1162" s="160">
        <v>1160</v>
      </c>
      <c r="B1162" s="161" t="s">
        <v>1369</v>
      </c>
      <c r="C1162" s="161" t="s">
        <v>1371</v>
      </c>
      <c r="D1162" s="161" t="s">
        <v>210</v>
      </c>
      <c r="E1162" s="161" t="s">
        <v>253</v>
      </c>
      <c r="F1162" s="161" t="s">
        <v>262</v>
      </c>
      <c r="G1162" s="161" t="s">
        <v>226</v>
      </c>
      <c r="H1162" s="162">
        <v>85.79</v>
      </c>
      <c r="I1162" s="163" t="s">
        <v>214</v>
      </c>
      <c r="J1162" s="158" t="s">
        <v>32</v>
      </c>
      <c r="K1162" s="159"/>
      <c r="L1162" s="153">
        <v>96.05</v>
      </c>
      <c r="M1162" s="154">
        <f t="shared" si="158"/>
        <v>17.98</v>
      </c>
      <c r="N1162" s="155" t="str">
        <f t="shared" si="159"/>
        <v/>
      </c>
      <c r="O1162" s="156">
        <f t="shared" si="160"/>
        <v>8240.1295000000009</v>
      </c>
      <c r="P1162" s="156" t="e">
        <f t="shared" si="155"/>
        <v>#VALUE!</v>
      </c>
      <c r="Q1162" s="156" t="e">
        <f t="shared" si="156"/>
        <v>#VALUE!</v>
      </c>
      <c r="R1162" s="157" t="str">
        <f t="shared" si="153"/>
        <v>B</v>
      </c>
      <c r="S1162" s="157">
        <f t="shared" si="157"/>
        <v>17.98</v>
      </c>
      <c r="T1162" s="157">
        <f t="shared" si="154"/>
        <v>85.79</v>
      </c>
      <c r="U1162" s="157">
        <f>IF(M1162&lt;&gt;0,IF(M1162=SVS,0,IF(M1162=SVSg,0,IF(M1162=Stundenverrechnungssatz!G6132,0,IF(M1162=Stundenverrechnungssatz!I6132,0,IF(M1162=Stundenverrechnungssatz!K6132,0,IF(M1162=Stundenverrechnungssatz!M6132,0,1)))))))</f>
        <v>0</v>
      </c>
      <c r="V1162" s="20"/>
    </row>
    <row r="1163" spans="1:22" s="38" customFormat="1" ht="15" customHeight="1" x14ac:dyDescent="0.2">
      <c r="A1163" s="160">
        <v>1161</v>
      </c>
      <c r="B1163" s="161" t="s">
        <v>1369</v>
      </c>
      <c r="C1163" s="161" t="s">
        <v>1371</v>
      </c>
      <c r="D1163" s="161" t="s">
        <v>210</v>
      </c>
      <c r="E1163" s="161" t="s">
        <v>254</v>
      </c>
      <c r="F1163" s="161" t="s">
        <v>621</v>
      </c>
      <c r="G1163" s="161" t="s">
        <v>351</v>
      </c>
      <c r="H1163" s="162">
        <v>46.1</v>
      </c>
      <c r="I1163" s="163" t="s">
        <v>214</v>
      </c>
      <c r="J1163" s="158" t="s">
        <v>32</v>
      </c>
      <c r="K1163" s="159"/>
      <c r="L1163" s="153">
        <v>96.05</v>
      </c>
      <c r="M1163" s="154">
        <f t="shared" si="158"/>
        <v>17.98</v>
      </c>
      <c r="N1163" s="155" t="str">
        <f t="shared" si="159"/>
        <v/>
      </c>
      <c r="O1163" s="156">
        <f t="shared" si="160"/>
        <v>4427.9049999999997</v>
      </c>
      <c r="P1163" s="156" t="e">
        <f t="shared" si="155"/>
        <v>#VALUE!</v>
      </c>
      <c r="Q1163" s="156" t="e">
        <f t="shared" si="156"/>
        <v>#VALUE!</v>
      </c>
      <c r="R1163" s="157" t="str">
        <f t="shared" si="153"/>
        <v>B</v>
      </c>
      <c r="S1163" s="157">
        <f t="shared" si="157"/>
        <v>17.98</v>
      </c>
      <c r="T1163" s="157">
        <f t="shared" si="154"/>
        <v>46.1</v>
      </c>
      <c r="U1163" s="157">
        <f>IF(M1163&lt;&gt;0,IF(M1163=SVS,0,IF(M1163=SVSg,0,IF(M1163=Stundenverrechnungssatz!G6133,0,IF(M1163=Stundenverrechnungssatz!I6133,0,IF(M1163=Stundenverrechnungssatz!K6133,0,IF(M1163=Stundenverrechnungssatz!M6133,0,1)))))))</f>
        <v>0</v>
      </c>
      <c r="V1163" s="20"/>
    </row>
    <row r="1164" spans="1:22" s="38" customFormat="1" ht="15" customHeight="1" x14ac:dyDescent="0.2">
      <c r="A1164" s="160">
        <v>1162</v>
      </c>
      <c r="B1164" s="161" t="s">
        <v>1369</v>
      </c>
      <c r="C1164" s="161" t="s">
        <v>1371</v>
      </c>
      <c r="D1164" s="161" t="s">
        <v>210</v>
      </c>
      <c r="E1164" s="161" t="s">
        <v>255</v>
      </c>
      <c r="F1164" s="161" t="s">
        <v>229</v>
      </c>
      <c r="G1164" s="161" t="s">
        <v>351</v>
      </c>
      <c r="H1164" s="162">
        <v>64.819999999999993</v>
      </c>
      <c r="I1164" s="163" t="s">
        <v>214</v>
      </c>
      <c r="J1164" s="158" t="s">
        <v>32</v>
      </c>
      <c r="K1164" s="159"/>
      <c r="L1164" s="153">
        <v>96.05</v>
      </c>
      <c r="M1164" s="154">
        <f t="shared" si="158"/>
        <v>17.98</v>
      </c>
      <c r="N1164" s="155" t="str">
        <f t="shared" si="159"/>
        <v/>
      </c>
      <c r="O1164" s="156">
        <f t="shared" si="160"/>
        <v>6225.9609999999993</v>
      </c>
      <c r="P1164" s="156" t="e">
        <f t="shared" si="155"/>
        <v>#VALUE!</v>
      </c>
      <c r="Q1164" s="156" t="e">
        <f t="shared" si="156"/>
        <v>#VALUE!</v>
      </c>
      <c r="R1164" s="157" t="str">
        <f t="shared" si="153"/>
        <v>B</v>
      </c>
      <c r="S1164" s="157">
        <f t="shared" si="157"/>
        <v>17.98</v>
      </c>
      <c r="T1164" s="157">
        <f t="shared" si="154"/>
        <v>64.819999999999993</v>
      </c>
      <c r="U1164" s="157">
        <f>IF(M1164&lt;&gt;0,IF(M1164=SVS,0,IF(M1164=SVSg,0,IF(M1164=Stundenverrechnungssatz!G6134,0,IF(M1164=Stundenverrechnungssatz!I6134,0,IF(M1164=Stundenverrechnungssatz!K6134,0,IF(M1164=Stundenverrechnungssatz!M6134,0,1)))))))</f>
        <v>0</v>
      </c>
      <c r="V1164" s="20"/>
    </row>
    <row r="1165" spans="1:22" s="38" customFormat="1" ht="15" customHeight="1" x14ac:dyDescent="0.2">
      <c r="A1165" s="160">
        <v>1163</v>
      </c>
      <c r="B1165" s="161" t="s">
        <v>1369</v>
      </c>
      <c r="C1165" s="161" t="s">
        <v>1371</v>
      </c>
      <c r="D1165" s="161" t="s">
        <v>210</v>
      </c>
      <c r="E1165" s="161" t="s">
        <v>236</v>
      </c>
      <c r="F1165" s="161" t="s">
        <v>229</v>
      </c>
      <c r="G1165" s="161" t="s">
        <v>351</v>
      </c>
      <c r="H1165" s="162">
        <v>64.84</v>
      </c>
      <c r="I1165" s="163" t="s">
        <v>214</v>
      </c>
      <c r="J1165" s="158" t="s">
        <v>32</v>
      </c>
      <c r="K1165" s="159"/>
      <c r="L1165" s="153">
        <v>96.05</v>
      </c>
      <c r="M1165" s="154">
        <f t="shared" si="158"/>
        <v>17.98</v>
      </c>
      <c r="N1165" s="155" t="str">
        <f t="shared" si="159"/>
        <v/>
      </c>
      <c r="O1165" s="156">
        <f t="shared" si="160"/>
        <v>6227.8820000000005</v>
      </c>
      <c r="P1165" s="156" t="e">
        <f t="shared" si="155"/>
        <v>#VALUE!</v>
      </c>
      <c r="Q1165" s="156" t="e">
        <f t="shared" si="156"/>
        <v>#VALUE!</v>
      </c>
      <c r="R1165" s="157" t="str">
        <f t="shared" si="153"/>
        <v>B</v>
      </c>
      <c r="S1165" s="157">
        <f t="shared" si="157"/>
        <v>17.98</v>
      </c>
      <c r="T1165" s="157">
        <f t="shared" si="154"/>
        <v>64.84</v>
      </c>
      <c r="U1165" s="157">
        <f>IF(M1165&lt;&gt;0,IF(M1165=SVS,0,IF(M1165=SVSg,0,IF(M1165=Stundenverrechnungssatz!G6135,0,IF(M1165=Stundenverrechnungssatz!I6135,0,IF(M1165=Stundenverrechnungssatz!K6135,0,IF(M1165=Stundenverrechnungssatz!M6135,0,1)))))))</f>
        <v>0</v>
      </c>
      <c r="V1165" s="20"/>
    </row>
    <row r="1166" spans="1:22" s="38" customFormat="1" ht="15" customHeight="1" x14ac:dyDescent="0.2">
      <c r="A1166" s="160">
        <v>1164</v>
      </c>
      <c r="B1166" s="161" t="s">
        <v>1369</v>
      </c>
      <c r="C1166" s="161" t="s">
        <v>1371</v>
      </c>
      <c r="D1166" s="161" t="s">
        <v>210</v>
      </c>
      <c r="E1166" s="161" t="s">
        <v>238</v>
      </c>
      <c r="F1166" s="161" t="s">
        <v>229</v>
      </c>
      <c r="G1166" s="161" t="s">
        <v>351</v>
      </c>
      <c r="H1166" s="162">
        <v>64.819999999999993</v>
      </c>
      <c r="I1166" s="163" t="s">
        <v>214</v>
      </c>
      <c r="J1166" s="158" t="s">
        <v>32</v>
      </c>
      <c r="K1166" s="159"/>
      <c r="L1166" s="153">
        <v>96.05</v>
      </c>
      <c r="M1166" s="154">
        <f t="shared" si="158"/>
        <v>17.98</v>
      </c>
      <c r="N1166" s="155" t="str">
        <f t="shared" si="159"/>
        <v/>
      </c>
      <c r="O1166" s="156">
        <f t="shared" si="160"/>
        <v>6225.9609999999993</v>
      </c>
      <c r="P1166" s="156" t="e">
        <f t="shared" si="155"/>
        <v>#VALUE!</v>
      </c>
      <c r="Q1166" s="156" t="e">
        <f t="shared" si="156"/>
        <v>#VALUE!</v>
      </c>
      <c r="R1166" s="157" t="str">
        <f t="shared" si="153"/>
        <v>B</v>
      </c>
      <c r="S1166" s="157">
        <f t="shared" si="157"/>
        <v>17.98</v>
      </c>
      <c r="T1166" s="157">
        <f t="shared" si="154"/>
        <v>64.819999999999993</v>
      </c>
      <c r="U1166" s="157">
        <f>IF(M1166&lt;&gt;0,IF(M1166=SVS,0,IF(M1166=SVSg,0,IF(M1166=Stundenverrechnungssatz!G6136,0,IF(M1166=Stundenverrechnungssatz!I6136,0,IF(M1166=Stundenverrechnungssatz!K6136,0,IF(M1166=Stundenverrechnungssatz!M6136,0,1)))))))</f>
        <v>0</v>
      </c>
      <c r="V1166" s="20"/>
    </row>
    <row r="1167" spans="1:22" s="38" customFormat="1" ht="15" customHeight="1" x14ac:dyDescent="0.2">
      <c r="A1167" s="160">
        <v>1165</v>
      </c>
      <c r="B1167" s="161" t="s">
        <v>1369</v>
      </c>
      <c r="C1167" s="161" t="s">
        <v>1371</v>
      </c>
      <c r="D1167" s="161" t="s">
        <v>210</v>
      </c>
      <c r="E1167" s="161" t="s">
        <v>240</v>
      </c>
      <c r="F1167" s="161" t="s">
        <v>229</v>
      </c>
      <c r="G1167" s="161" t="s">
        <v>351</v>
      </c>
      <c r="H1167" s="162">
        <v>64.819999999999993</v>
      </c>
      <c r="I1167" s="163" t="s">
        <v>214</v>
      </c>
      <c r="J1167" s="158" t="s">
        <v>32</v>
      </c>
      <c r="K1167" s="159"/>
      <c r="L1167" s="153">
        <v>96.05</v>
      </c>
      <c r="M1167" s="154">
        <f t="shared" si="158"/>
        <v>17.98</v>
      </c>
      <c r="N1167" s="155" t="str">
        <f t="shared" si="159"/>
        <v/>
      </c>
      <c r="O1167" s="156">
        <f t="shared" si="160"/>
        <v>6225.9609999999993</v>
      </c>
      <c r="P1167" s="156" t="e">
        <f t="shared" si="155"/>
        <v>#VALUE!</v>
      </c>
      <c r="Q1167" s="156" t="e">
        <f t="shared" si="156"/>
        <v>#VALUE!</v>
      </c>
      <c r="R1167" s="157" t="str">
        <f t="shared" si="153"/>
        <v>B</v>
      </c>
      <c r="S1167" s="157">
        <f t="shared" si="157"/>
        <v>17.98</v>
      </c>
      <c r="T1167" s="157">
        <f t="shared" si="154"/>
        <v>64.819999999999993</v>
      </c>
      <c r="U1167" s="157">
        <f>IF(M1167&lt;&gt;0,IF(M1167=SVS,0,IF(M1167=SVSg,0,IF(M1167=Stundenverrechnungssatz!G6137,0,IF(M1167=Stundenverrechnungssatz!I6137,0,IF(M1167=Stundenverrechnungssatz!K6137,0,IF(M1167=Stundenverrechnungssatz!M6137,0,1)))))))</f>
        <v>0</v>
      </c>
      <c r="V1167" s="20"/>
    </row>
    <row r="1168" spans="1:22" s="38" customFormat="1" ht="15" customHeight="1" x14ac:dyDescent="0.2">
      <c r="A1168" s="160">
        <v>1166</v>
      </c>
      <c r="B1168" s="161" t="s">
        <v>1369</v>
      </c>
      <c r="C1168" s="161" t="s">
        <v>1371</v>
      </c>
      <c r="D1168" s="161" t="s">
        <v>210</v>
      </c>
      <c r="E1168" s="161" t="s">
        <v>243</v>
      </c>
      <c r="F1168" s="161" t="s">
        <v>260</v>
      </c>
      <c r="G1168" s="161" t="s">
        <v>351</v>
      </c>
      <c r="H1168" s="162">
        <v>19.559999999999999</v>
      </c>
      <c r="I1168" s="163" t="s">
        <v>214</v>
      </c>
      <c r="J1168" s="158" t="s">
        <v>57</v>
      </c>
      <c r="K1168" s="159"/>
      <c r="L1168" s="153">
        <v>96.05</v>
      </c>
      <c r="M1168" s="154">
        <f t="shared" si="158"/>
        <v>17.98</v>
      </c>
      <c r="N1168" s="155" t="str">
        <f t="shared" si="159"/>
        <v/>
      </c>
      <c r="O1168" s="156">
        <f t="shared" si="160"/>
        <v>1878.7379999999998</v>
      </c>
      <c r="P1168" s="156" t="e">
        <f t="shared" si="155"/>
        <v>#VALUE!</v>
      </c>
      <c r="Q1168" s="156" t="e">
        <f t="shared" si="156"/>
        <v>#VALUE!</v>
      </c>
      <c r="R1168" s="157" t="str">
        <f t="shared" ref="R1168:R1231" si="161">LEFT(J1168,1)</f>
        <v>G</v>
      </c>
      <c r="S1168" s="157">
        <f t="shared" si="157"/>
        <v>17.98</v>
      </c>
      <c r="T1168" s="157">
        <f t="shared" si="154"/>
        <v>19.559999999999999</v>
      </c>
      <c r="U1168" s="157">
        <f>IF(M1168&lt;&gt;0,IF(M1168=SVS,0,IF(M1168=SVSg,0,IF(M1168=Stundenverrechnungssatz!G6138,0,IF(M1168=Stundenverrechnungssatz!I6138,0,IF(M1168=Stundenverrechnungssatz!K6138,0,IF(M1168=Stundenverrechnungssatz!M6138,0,1)))))))</f>
        <v>0</v>
      </c>
      <c r="V1168" s="20"/>
    </row>
    <row r="1169" spans="1:22" s="38" customFormat="1" ht="15" customHeight="1" x14ac:dyDescent="0.2">
      <c r="A1169" s="160">
        <v>1167</v>
      </c>
      <c r="B1169" s="161" t="s">
        <v>1369</v>
      </c>
      <c r="C1169" s="161" t="s">
        <v>1371</v>
      </c>
      <c r="D1169" s="161" t="s">
        <v>210</v>
      </c>
      <c r="E1169" s="161" t="s">
        <v>256</v>
      </c>
      <c r="F1169" s="161" t="s">
        <v>229</v>
      </c>
      <c r="G1169" s="161" t="s">
        <v>351</v>
      </c>
      <c r="H1169" s="162">
        <v>64.84</v>
      </c>
      <c r="I1169" s="163" t="s">
        <v>214</v>
      </c>
      <c r="J1169" s="158" t="s">
        <v>32</v>
      </c>
      <c r="K1169" s="159"/>
      <c r="L1169" s="153">
        <v>96.05</v>
      </c>
      <c r="M1169" s="154">
        <f t="shared" si="158"/>
        <v>17.98</v>
      </c>
      <c r="N1169" s="155" t="str">
        <f t="shared" si="159"/>
        <v/>
      </c>
      <c r="O1169" s="156">
        <f t="shared" si="160"/>
        <v>6227.8820000000005</v>
      </c>
      <c r="P1169" s="156" t="e">
        <f t="shared" si="155"/>
        <v>#VALUE!</v>
      </c>
      <c r="Q1169" s="156" t="e">
        <f t="shared" si="156"/>
        <v>#VALUE!</v>
      </c>
      <c r="R1169" s="157" t="str">
        <f t="shared" si="161"/>
        <v>B</v>
      </c>
      <c r="S1169" s="157">
        <f t="shared" si="157"/>
        <v>17.98</v>
      </c>
      <c r="T1169" s="157">
        <f t="shared" si="154"/>
        <v>64.84</v>
      </c>
      <c r="U1169" s="157">
        <f>IF(M1169&lt;&gt;0,IF(M1169=SVS,0,IF(M1169=SVSg,0,IF(M1169=Stundenverrechnungssatz!G6139,0,IF(M1169=Stundenverrechnungssatz!I6139,0,IF(M1169=Stundenverrechnungssatz!K6139,0,IF(M1169=Stundenverrechnungssatz!M6139,0,1)))))))</f>
        <v>0</v>
      </c>
      <c r="V1169" s="20"/>
    </row>
    <row r="1170" spans="1:22" s="38" customFormat="1" ht="15" customHeight="1" x14ac:dyDescent="0.2">
      <c r="A1170" s="160">
        <v>1168</v>
      </c>
      <c r="B1170" s="161" t="s">
        <v>1369</v>
      </c>
      <c r="C1170" s="161" t="s">
        <v>1371</v>
      </c>
      <c r="D1170" s="161" t="s">
        <v>210</v>
      </c>
      <c r="E1170" s="161" t="s">
        <v>600</v>
      </c>
      <c r="F1170" s="161" t="s">
        <v>229</v>
      </c>
      <c r="G1170" s="161" t="s">
        <v>351</v>
      </c>
      <c r="H1170" s="162">
        <v>64.84</v>
      </c>
      <c r="I1170" s="163" t="s">
        <v>214</v>
      </c>
      <c r="J1170" s="158" t="s">
        <v>32</v>
      </c>
      <c r="K1170" s="159"/>
      <c r="L1170" s="153">
        <v>96.05</v>
      </c>
      <c r="M1170" s="154">
        <f t="shared" si="158"/>
        <v>17.98</v>
      </c>
      <c r="N1170" s="155" t="str">
        <f t="shared" si="159"/>
        <v/>
      </c>
      <c r="O1170" s="156">
        <f t="shared" si="160"/>
        <v>6227.8820000000005</v>
      </c>
      <c r="P1170" s="156" t="e">
        <f t="shared" si="155"/>
        <v>#VALUE!</v>
      </c>
      <c r="Q1170" s="156" t="e">
        <f t="shared" si="156"/>
        <v>#VALUE!</v>
      </c>
      <c r="R1170" s="157" t="str">
        <f t="shared" si="161"/>
        <v>B</v>
      </c>
      <c r="S1170" s="157">
        <f t="shared" si="157"/>
        <v>17.98</v>
      </c>
      <c r="T1170" s="157">
        <f t="shared" si="154"/>
        <v>64.84</v>
      </c>
      <c r="U1170" s="157">
        <f>IF(M1170&lt;&gt;0,IF(M1170=SVS,0,IF(M1170=SVSg,0,IF(M1170=Stundenverrechnungssatz!G6140,0,IF(M1170=Stundenverrechnungssatz!I6140,0,IF(M1170=Stundenverrechnungssatz!K6140,0,IF(M1170=Stundenverrechnungssatz!M6140,0,1)))))))</f>
        <v>0</v>
      </c>
      <c r="V1170" s="20"/>
    </row>
    <row r="1171" spans="1:22" s="38" customFormat="1" ht="15" customHeight="1" x14ac:dyDescent="0.2">
      <c r="A1171" s="160">
        <v>1169</v>
      </c>
      <c r="B1171" s="161" t="s">
        <v>1369</v>
      </c>
      <c r="C1171" s="161" t="s">
        <v>1371</v>
      </c>
      <c r="D1171" s="161" t="s">
        <v>210</v>
      </c>
      <c r="E1171" s="161" t="s">
        <v>601</v>
      </c>
      <c r="F1171" s="161" t="s">
        <v>229</v>
      </c>
      <c r="G1171" s="161" t="s">
        <v>351</v>
      </c>
      <c r="H1171" s="162">
        <v>64.84</v>
      </c>
      <c r="I1171" s="163" t="s">
        <v>214</v>
      </c>
      <c r="J1171" s="158" t="s">
        <v>32</v>
      </c>
      <c r="K1171" s="159"/>
      <c r="L1171" s="153">
        <v>96.05</v>
      </c>
      <c r="M1171" s="154">
        <f t="shared" si="158"/>
        <v>17.98</v>
      </c>
      <c r="N1171" s="155" t="str">
        <f t="shared" si="159"/>
        <v/>
      </c>
      <c r="O1171" s="156">
        <f t="shared" si="160"/>
        <v>6227.8820000000005</v>
      </c>
      <c r="P1171" s="156" t="e">
        <f t="shared" si="155"/>
        <v>#VALUE!</v>
      </c>
      <c r="Q1171" s="156" t="e">
        <f t="shared" si="156"/>
        <v>#VALUE!</v>
      </c>
      <c r="R1171" s="157" t="str">
        <f t="shared" si="161"/>
        <v>B</v>
      </c>
      <c r="S1171" s="157">
        <f t="shared" si="157"/>
        <v>17.98</v>
      </c>
      <c r="T1171" s="157">
        <f t="shared" si="154"/>
        <v>64.84</v>
      </c>
      <c r="U1171" s="157">
        <f>IF(M1171&lt;&gt;0,IF(M1171=SVS,0,IF(M1171=SVSg,0,IF(M1171=Stundenverrechnungssatz!G6141,0,IF(M1171=Stundenverrechnungssatz!I6141,0,IF(M1171=Stundenverrechnungssatz!K6141,0,IF(M1171=Stundenverrechnungssatz!M6141,0,1)))))))</f>
        <v>0</v>
      </c>
      <c r="V1171" s="20"/>
    </row>
    <row r="1172" spans="1:22" s="38" customFormat="1" ht="15" customHeight="1" x14ac:dyDescent="0.2">
      <c r="A1172" s="160">
        <v>1170</v>
      </c>
      <c r="B1172" s="161" t="s">
        <v>1369</v>
      </c>
      <c r="C1172" s="161" t="s">
        <v>1371</v>
      </c>
      <c r="D1172" s="161" t="s">
        <v>210</v>
      </c>
      <c r="E1172" s="161" t="s">
        <v>602</v>
      </c>
      <c r="F1172" s="161" t="s">
        <v>260</v>
      </c>
      <c r="G1172" s="161" t="s">
        <v>351</v>
      </c>
      <c r="H1172" s="162">
        <v>31.36</v>
      </c>
      <c r="I1172" s="163" t="s">
        <v>214</v>
      </c>
      <c r="J1172" s="158" t="s">
        <v>57</v>
      </c>
      <c r="K1172" s="159"/>
      <c r="L1172" s="153">
        <v>96.05</v>
      </c>
      <c r="M1172" s="154">
        <f t="shared" si="158"/>
        <v>17.98</v>
      </c>
      <c r="N1172" s="155" t="str">
        <f t="shared" si="159"/>
        <v/>
      </c>
      <c r="O1172" s="156">
        <f t="shared" si="160"/>
        <v>3012.1279999999997</v>
      </c>
      <c r="P1172" s="156" t="e">
        <f t="shared" si="155"/>
        <v>#VALUE!</v>
      </c>
      <c r="Q1172" s="156" t="e">
        <f t="shared" si="156"/>
        <v>#VALUE!</v>
      </c>
      <c r="R1172" s="157" t="str">
        <f t="shared" si="161"/>
        <v>G</v>
      </c>
      <c r="S1172" s="157">
        <f t="shared" si="157"/>
        <v>17.98</v>
      </c>
      <c r="T1172" s="157">
        <f t="shared" si="154"/>
        <v>31.36</v>
      </c>
      <c r="U1172" s="157">
        <f>IF(M1172&lt;&gt;0,IF(M1172=SVS,0,IF(M1172=SVSg,0,IF(M1172=Stundenverrechnungssatz!G6142,0,IF(M1172=Stundenverrechnungssatz!I6142,0,IF(M1172=Stundenverrechnungssatz!K6142,0,IF(M1172=Stundenverrechnungssatz!M6142,0,1)))))))</f>
        <v>0</v>
      </c>
      <c r="V1172" s="20"/>
    </row>
    <row r="1173" spans="1:22" s="38" customFormat="1" ht="15" customHeight="1" x14ac:dyDescent="0.2">
      <c r="A1173" s="160">
        <v>1171</v>
      </c>
      <c r="B1173" s="161" t="s">
        <v>1369</v>
      </c>
      <c r="C1173" s="161" t="s">
        <v>1371</v>
      </c>
      <c r="D1173" s="161" t="s">
        <v>210</v>
      </c>
      <c r="E1173" s="161" t="s">
        <v>603</v>
      </c>
      <c r="F1173" s="161" t="s">
        <v>216</v>
      </c>
      <c r="G1173" s="161" t="s">
        <v>219</v>
      </c>
      <c r="H1173" s="162">
        <v>4.5999999999999996</v>
      </c>
      <c r="I1173" s="163" t="s">
        <v>214</v>
      </c>
      <c r="J1173" s="158" t="s">
        <v>119</v>
      </c>
      <c r="K1173" s="159"/>
      <c r="L1173" s="153">
        <v>0</v>
      </c>
      <c r="M1173" s="154">
        <f t="shared" si="158"/>
        <v>17.98</v>
      </c>
      <c r="N1173" s="155">
        <f t="shared" si="159"/>
        <v>1.0000000000000001E-5</v>
      </c>
      <c r="O1173" s="156">
        <f t="shared" si="160"/>
        <v>0</v>
      </c>
      <c r="P1173" s="156">
        <f t="shared" si="155"/>
        <v>0</v>
      </c>
      <c r="Q1173" s="156">
        <f t="shared" si="156"/>
        <v>0</v>
      </c>
      <c r="R1173" s="157" t="str">
        <f t="shared" si="161"/>
        <v>n</v>
      </c>
      <c r="S1173" s="157">
        <f t="shared" si="157"/>
        <v>17.98</v>
      </c>
      <c r="T1173" s="157">
        <f t="shared" si="154"/>
        <v>4.5999999999999996</v>
      </c>
      <c r="U1173" s="157">
        <f>IF(M1173&lt;&gt;0,IF(M1173=SVS,0,IF(M1173=SVSg,0,IF(M1173=Stundenverrechnungssatz!G6143,0,IF(M1173=Stundenverrechnungssatz!I6143,0,IF(M1173=Stundenverrechnungssatz!K6143,0,IF(M1173=Stundenverrechnungssatz!M6143,0,1)))))))</f>
        <v>0</v>
      </c>
      <c r="V1173" s="20"/>
    </row>
    <row r="1174" spans="1:22" s="38" customFormat="1" ht="15" customHeight="1" x14ac:dyDescent="0.2">
      <c r="A1174" s="160">
        <v>1172</v>
      </c>
      <c r="B1174" s="161" t="s">
        <v>1369</v>
      </c>
      <c r="C1174" s="161" t="s">
        <v>1371</v>
      </c>
      <c r="D1174" s="161" t="s">
        <v>210</v>
      </c>
      <c r="E1174" s="161" t="s">
        <v>604</v>
      </c>
      <c r="F1174" s="161" t="s">
        <v>216</v>
      </c>
      <c r="G1174" s="161" t="s">
        <v>221</v>
      </c>
      <c r="H1174" s="162">
        <v>6.05</v>
      </c>
      <c r="I1174" s="163"/>
      <c r="J1174" s="158" t="s">
        <v>119</v>
      </c>
      <c r="K1174" s="159"/>
      <c r="L1174" s="153">
        <v>0</v>
      </c>
      <c r="M1174" s="154">
        <f t="shared" si="158"/>
        <v>17.98</v>
      </c>
      <c r="N1174" s="155">
        <f t="shared" si="159"/>
        <v>1.0000000000000001E-5</v>
      </c>
      <c r="O1174" s="156">
        <f t="shared" si="160"/>
        <v>0</v>
      </c>
      <c r="P1174" s="156">
        <f t="shared" si="155"/>
        <v>0</v>
      </c>
      <c r="Q1174" s="156">
        <f t="shared" si="156"/>
        <v>0</v>
      </c>
      <c r="R1174" s="157" t="str">
        <f t="shared" si="161"/>
        <v>n</v>
      </c>
      <c r="S1174" s="157">
        <f t="shared" si="157"/>
        <v>17.98</v>
      </c>
      <c r="T1174" s="157">
        <f t="shared" si="154"/>
        <v>0</v>
      </c>
      <c r="U1174" s="157">
        <f>IF(M1174&lt;&gt;0,IF(M1174=SVS,0,IF(M1174=SVSg,0,IF(M1174=Stundenverrechnungssatz!G6144,0,IF(M1174=Stundenverrechnungssatz!I6144,0,IF(M1174=Stundenverrechnungssatz!K6144,0,IF(M1174=Stundenverrechnungssatz!M6144,0,1)))))))</f>
        <v>0</v>
      </c>
      <c r="V1174" s="20"/>
    </row>
    <row r="1175" spans="1:22" s="38" customFormat="1" ht="15" customHeight="1" x14ac:dyDescent="0.2">
      <c r="A1175" s="160">
        <v>1173</v>
      </c>
      <c r="B1175" s="161" t="s">
        <v>1369</v>
      </c>
      <c r="C1175" s="161" t="s">
        <v>1371</v>
      </c>
      <c r="D1175" s="161" t="s">
        <v>210</v>
      </c>
      <c r="E1175" s="161" t="s">
        <v>640</v>
      </c>
      <c r="F1175" s="161" t="s">
        <v>222</v>
      </c>
      <c r="G1175" s="161" t="s">
        <v>221</v>
      </c>
      <c r="H1175" s="162">
        <v>17.71</v>
      </c>
      <c r="I1175" s="163"/>
      <c r="J1175" s="158" t="s">
        <v>32</v>
      </c>
      <c r="K1175" s="159"/>
      <c r="L1175" s="153">
        <v>96.05</v>
      </c>
      <c r="M1175" s="154">
        <f t="shared" si="158"/>
        <v>17.98</v>
      </c>
      <c r="N1175" s="155" t="str">
        <f t="shared" si="159"/>
        <v/>
      </c>
      <c r="O1175" s="156">
        <f t="shared" si="160"/>
        <v>1701.0454999999999</v>
      </c>
      <c r="P1175" s="156" t="e">
        <f t="shared" si="155"/>
        <v>#VALUE!</v>
      </c>
      <c r="Q1175" s="156" t="e">
        <f t="shared" si="156"/>
        <v>#VALUE!</v>
      </c>
      <c r="R1175" s="157" t="str">
        <f t="shared" si="161"/>
        <v>B</v>
      </c>
      <c r="S1175" s="157">
        <f t="shared" si="157"/>
        <v>17.98</v>
      </c>
      <c r="T1175" s="157">
        <f t="shared" si="154"/>
        <v>0</v>
      </c>
      <c r="U1175" s="157">
        <f>IF(M1175&lt;&gt;0,IF(M1175=SVS,0,IF(M1175=SVSg,0,IF(M1175=Stundenverrechnungssatz!G6145,0,IF(M1175=Stundenverrechnungssatz!I6145,0,IF(M1175=Stundenverrechnungssatz!K6145,0,IF(M1175=Stundenverrechnungssatz!M6145,0,1)))))))</f>
        <v>0</v>
      </c>
      <c r="V1175" s="20"/>
    </row>
    <row r="1176" spans="1:22" s="38" customFormat="1" ht="15" customHeight="1" x14ac:dyDescent="0.2">
      <c r="A1176" s="160">
        <v>1174</v>
      </c>
      <c r="B1176" s="161" t="s">
        <v>1369</v>
      </c>
      <c r="C1176" s="161" t="s">
        <v>1371</v>
      </c>
      <c r="D1176" s="161" t="s">
        <v>210</v>
      </c>
      <c r="E1176" s="161" t="s">
        <v>641</v>
      </c>
      <c r="F1176" s="161" t="s">
        <v>220</v>
      </c>
      <c r="G1176" s="161" t="s">
        <v>221</v>
      </c>
      <c r="H1176" s="162">
        <v>80.180000000000007</v>
      </c>
      <c r="I1176" s="163" t="s">
        <v>214</v>
      </c>
      <c r="J1176" s="158" t="s">
        <v>32</v>
      </c>
      <c r="K1176" s="159"/>
      <c r="L1176" s="153">
        <v>96.05</v>
      </c>
      <c r="M1176" s="154">
        <f t="shared" si="158"/>
        <v>17.98</v>
      </c>
      <c r="N1176" s="155" t="str">
        <f t="shared" si="159"/>
        <v/>
      </c>
      <c r="O1176" s="156">
        <f t="shared" si="160"/>
        <v>7701.2890000000007</v>
      </c>
      <c r="P1176" s="156" t="e">
        <f t="shared" si="155"/>
        <v>#VALUE!</v>
      </c>
      <c r="Q1176" s="156" t="e">
        <f t="shared" si="156"/>
        <v>#VALUE!</v>
      </c>
      <c r="R1176" s="157" t="str">
        <f t="shared" si="161"/>
        <v>B</v>
      </c>
      <c r="S1176" s="157">
        <f t="shared" si="157"/>
        <v>17.98</v>
      </c>
      <c r="T1176" s="157">
        <f t="shared" si="154"/>
        <v>80.180000000000007</v>
      </c>
      <c r="U1176" s="157">
        <f>IF(M1176&lt;&gt;0,IF(M1176=SVS,0,IF(M1176=SVSg,0,IF(M1176=Stundenverrechnungssatz!G6146,0,IF(M1176=Stundenverrechnungssatz!I6146,0,IF(M1176=Stundenverrechnungssatz!K6146,0,IF(M1176=Stundenverrechnungssatz!M6146,0,1)))))))</f>
        <v>0</v>
      </c>
      <c r="V1176" s="20"/>
    </row>
    <row r="1177" spans="1:22" s="38" customFormat="1" ht="15" customHeight="1" x14ac:dyDescent="0.2">
      <c r="A1177" s="160">
        <v>1175</v>
      </c>
      <c r="B1177" s="161" t="s">
        <v>1369</v>
      </c>
      <c r="C1177" s="161" t="s">
        <v>1371</v>
      </c>
      <c r="D1177" s="161" t="s">
        <v>210</v>
      </c>
      <c r="E1177" s="161" t="s">
        <v>642</v>
      </c>
      <c r="F1177" s="161" t="s">
        <v>222</v>
      </c>
      <c r="G1177" s="161" t="s">
        <v>221</v>
      </c>
      <c r="H1177" s="162">
        <v>100.21</v>
      </c>
      <c r="I1177" s="163"/>
      <c r="J1177" s="158" t="s">
        <v>63</v>
      </c>
      <c r="K1177" s="159"/>
      <c r="L1177" s="153">
        <v>38.08</v>
      </c>
      <c r="M1177" s="154">
        <f t="shared" si="158"/>
        <v>17.98</v>
      </c>
      <c r="N1177" s="155" t="str">
        <f t="shared" si="159"/>
        <v/>
      </c>
      <c r="O1177" s="156">
        <f t="shared" si="160"/>
        <v>3815.9967999999994</v>
      </c>
      <c r="P1177" s="156" t="e">
        <f t="shared" si="155"/>
        <v>#VALUE!</v>
      </c>
      <c r="Q1177" s="156" t="e">
        <f t="shared" si="156"/>
        <v>#VALUE!</v>
      </c>
      <c r="R1177" s="157" t="str">
        <f t="shared" si="161"/>
        <v>T</v>
      </c>
      <c r="S1177" s="157">
        <f t="shared" si="157"/>
        <v>17.98</v>
      </c>
      <c r="T1177" s="157">
        <f t="shared" si="154"/>
        <v>0</v>
      </c>
      <c r="U1177" s="157">
        <f>IF(M1177&lt;&gt;0,IF(M1177=SVS,0,IF(M1177=SVSg,0,IF(M1177=Stundenverrechnungssatz!G6147,0,IF(M1177=Stundenverrechnungssatz!I6147,0,IF(M1177=Stundenverrechnungssatz!K6147,0,IF(M1177=Stundenverrechnungssatz!M6147,0,1)))))))</f>
        <v>0</v>
      </c>
      <c r="V1177" s="20"/>
    </row>
    <row r="1178" spans="1:22" s="38" customFormat="1" ht="15" customHeight="1" x14ac:dyDescent="0.2">
      <c r="A1178" s="160">
        <v>1176</v>
      </c>
      <c r="B1178" s="161" t="s">
        <v>1369</v>
      </c>
      <c r="C1178" s="161" t="s">
        <v>1371</v>
      </c>
      <c r="D1178" s="161" t="s">
        <v>210</v>
      </c>
      <c r="E1178" s="161" t="s">
        <v>643</v>
      </c>
      <c r="F1178" s="161" t="s">
        <v>220</v>
      </c>
      <c r="G1178" s="161" t="s">
        <v>221</v>
      </c>
      <c r="H1178" s="162">
        <v>90.19</v>
      </c>
      <c r="I1178" s="163" t="s">
        <v>214</v>
      </c>
      <c r="J1178" s="158" t="s">
        <v>32</v>
      </c>
      <c r="K1178" s="159"/>
      <c r="L1178" s="153">
        <v>96.05</v>
      </c>
      <c r="M1178" s="154">
        <f t="shared" si="158"/>
        <v>17.98</v>
      </c>
      <c r="N1178" s="155" t="str">
        <f t="shared" si="159"/>
        <v/>
      </c>
      <c r="O1178" s="156">
        <f t="shared" si="160"/>
        <v>8662.7494999999999</v>
      </c>
      <c r="P1178" s="156" t="e">
        <f t="shared" si="155"/>
        <v>#VALUE!</v>
      </c>
      <c r="Q1178" s="156" t="e">
        <f t="shared" si="156"/>
        <v>#VALUE!</v>
      </c>
      <c r="R1178" s="157" t="str">
        <f t="shared" si="161"/>
        <v>B</v>
      </c>
      <c r="S1178" s="157">
        <f t="shared" si="157"/>
        <v>17.98</v>
      </c>
      <c r="T1178" s="157">
        <f t="shared" si="154"/>
        <v>90.19</v>
      </c>
      <c r="U1178" s="157">
        <f>IF(M1178&lt;&gt;0,IF(M1178=SVS,0,IF(M1178=SVSg,0,IF(M1178=Stundenverrechnungssatz!G6148,0,IF(M1178=Stundenverrechnungssatz!I6148,0,IF(M1178=Stundenverrechnungssatz!K6148,0,IF(M1178=Stundenverrechnungssatz!M6148,0,1)))))))</f>
        <v>0</v>
      </c>
      <c r="V1178" s="20"/>
    </row>
    <row r="1179" spans="1:22" s="38" customFormat="1" ht="15" customHeight="1" x14ac:dyDescent="0.2">
      <c r="A1179" s="160">
        <v>1177</v>
      </c>
      <c r="B1179" s="161" t="s">
        <v>1369</v>
      </c>
      <c r="C1179" s="161" t="s">
        <v>1371</v>
      </c>
      <c r="D1179" s="161" t="s">
        <v>210</v>
      </c>
      <c r="E1179" s="161" t="s">
        <v>624</v>
      </c>
      <c r="F1179" s="161" t="s">
        <v>260</v>
      </c>
      <c r="G1179" s="161" t="s">
        <v>351</v>
      </c>
      <c r="H1179" s="162">
        <v>40.74</v>
      </c>
      <c r="I1179" s="163" t="s">
        <v>214</v>
      </c>
      <c r="J1179" s="158" t="s">
        <v>57</v>
      </c>
      <c r="K1179" s="159"/>
      <c r="L1179" s="153">
        <v>96.05</v>
      </c>
      <c r="M1179" s="154">
        <f t="shared" si="158"/>
        <v>17.98</v>
      </c>
      <c r="N1179" s="155" t="str">
        <f t="shared" si="159"/>
        <v/>
      </c>
      <c r="O1179" s="156">
        <f t="shared" si="160"/>
        <v>3913.0770000000002</v>
      </c>
      <c r="P1179" s="156" t="e">
        <f t="shared" si="155"/>
        <v>#VALUE!</v>
      </c>
      <c r="Q1179" s="156" t="e">
        <f t="shared" si="156"/>
        <v>#VALUE!</v>
      </c>
      <c r="R1179" s="157" t="str">
        <f t="shared" si="161"/>
        <v>G</v>
      </c>
      <c r="S1179" s="157">
        <f t="shared" si="157"/>
        <v>17.98</v>
      </c>
      <c r="T1179" s="157">
        <f t="shared" si="154"/>
        <v>40.74</v>
      </c>
      <c r="U1179" s="157">
        <f>IF(M1179&lt;&gt;0,IF(M1179=SVS,0,IF(M1179=SVSg,0,IF(M1179=Stundenverrechnungssatz!G6149,0,IF(M1179=Stundenverrechnungssatz!I6149,0,IF(M1179=Stundenverrechnungssatz!K6149,0,IF(M1179=Stundenverrechnungssatz!M6149,0,1)))))))</f>
        <v>0</v>
      </c>
      <c r="V1179" s="20"/>
    </row>
    <row r="1180" spans="1:22" s="38" customFormat="1" ht="15" customHeight="1" x14ac:dyDescent="0.2">
      <c r="A1180" s="160">
        <v>1178</v>
      </c>
      <c r="B1180" s="161" t="s">
        <v>1369</v>
      </c>
      <c r="C1180" s="161" t="s">
        <v>1371</v>
      </c>
      <c r="D1180" s="161" t="s">
        <v>210</v>
      </c>
      <c r="E1180" s="161" t="s">
        <v>625</v>
      </c>
      <c r="F1180" s="161" t="s">
        <v>529</v>
      </c>
      <c r="G1180" s="161" t="s">
        <v>351</v>
      </c>
      <c r="H1180" s="162">
        <v>47.69</v>
      </c>
      <c r="I1180" s="163" t="s">
        <v>214</v>
      </c>
      <c r="J1180" s="158" t="s">
        <v>32</v>
      </c>
      <c r="K1180" s="159"/>
      <c r="L1180" s="153">
        <v>96.05</v>
      </c>
      <c r="M1180" s="154">
        <f t="shared" si="158"/>
        <v>17.98</v>
      </c>
      <c r="N1180" s="155" t="str">
        <f t="shared" si="159"/>
        <v/>
      </c>
      <c r="O1180" s="156">
        <f t="shared" si="160"/>
        <v>4580.6244999999999</v>
      </c>
      <c r="P1180" s="156" t="e">
        <f t="shared" si="155"/>
        <v>#VALUE!</v>
      </c>
      <c r="Q1180" s="156" t="e">
        <f t="shared" si="156"/>
        <v>#VALUE!</v>
      </c>
      <c r="R1180" s="157" t="str">
        <f t="shared" si="161"/>
        <v>B</v>
      </c>
      <c r="S1180" s="157">
        <f t="shared" si="157"/>
        <v>17.98</v>
      </c>
      <c r="T1180" s="157">
        <f t="shared" si="154"/>
        <v>47.69</v>
      </c>
      <c r="U1180" s="157">
        <f>IF(M1180&lt;&gt;0,IF(M1180=SVS,0,IF(M1180=SVSg,0,IF(M1180=Stundenverrechnungssatz!G6150,0,IF(M1180=Stundenverrechnungssatz!I6150,0,IF(M1180=Stundenverrechnungssatz!K6150,0,IF(M1180=Stundenverrechnungssatz!M6150,0,1)))))))</f>
        <v>0</v>
      </c>
      <c r="V1180" s="20"/>
    </row>
    <row r="1181" spans="1:22" s="38" customFormat="1" ht="15" customHeight="1" x14ac:dyDescent="0.2">
      <c r="A1181" s="160">
        <v>1179</v>
      </c>
      <c r="B1181" s="161" t="s">
        <v>1369</v>
      </c>
      <c r="C1181" s="161" t="s">
        <v>1371</v>
      </c>
      <c r="D1181" s="161" t="s">
        <v>210</v>
      </c>
      <c r="E1181" s="161" t="s">
        <v>626</v>
      </c>
      <c r="F1181" s="161" t="s">
        <v>587</v>
      </c>
      <c r="G1181" s="161" t="s">
        <v>351</v>
      </c>
      <c r="H1181" s="162">
        <v>20.239999999999998</v>
      </c>
      <c r="I1181" s="163" t="s">
        <v>214</v>
      </c>
      <c r="J1181" s="158" t="s">
        <v>31</v>
      </c>
      <c r="K1181" s="159"/>
      <c r="L1181" s="153">
        <v>96.05</v>
      </c>
      <c r="M1181" s="154">
        <f t="shared" si="158"/>
        <v>17.98</v>
      </c>
      <c r="N1181" s="155" t="str">
        <f t="shared" si="159"/>
        <v/>
      </c>
      <c r="O1181" s="156">
        <f t="shared" si="160"/>
        <v>1944.0519999999997</v>
      </c>
      <c r="P1181" s="156" t="e">
        <f t="shared" si="155"/>
        <v>#VALUE!</v>
      </c>
      <c r="Q1181" s="156" t="e">
        <f t="shared" si="156"/>
        <v>#VALUE!</v>
      </c>
      <c r="R1181" s="157" t="str">
        <f t="shared" si="161"/>
        <v>A</v>
      </c>
      <c r="S1181" s="157">
        <f t="shared" si="157"/>
        <v>17.98</v>
      </c>
      <c r="T1181" s="157">
        <f t="shared" si="154"/>
        <v>20.239999999999998</v>
      </c>
      <c r="U1181" s="157">
        <f>IF(M1181&lt;&gt;0,IF(M1181=SVS,0,IF(M1181=SVSg,0,IF(M1181=Stundenverrechnungssatz!G6151,0,IF(M1181=Stundenverrechnungssatz!I6151,0,IF(M1181=Stundenverrechnungssatz!K6151,0,IF(M1181=Stundenverrechnungssatz!M6151,0,1)))))))</f>
        <v>0</v>
      </c>
      <c r="V1181" s="20"/>
    </row>
    <row r="1182" spans="1:22" s="38" customFormat="1" ht="15" customHeight="1" x14ac:dyDescent="0.2">
      <c r="A1182" s="160">
        <v>1180</v>
      </c>
      <c r="B1182" s="161" t="s">
        <v>1369</v>
      </c>
      <c r="C1182" s="161" t="s">
        <v>1371</v>
      </c>
      <c r="D1182" s="161" t="s">
        <v>210</v>
      </c>
      <c r="E1182" s="161" t="s">
        <v>627</v>
      </c>
      <c r="F1182" s="161" t="s">
        <v>284</v>
      </c>
      <c r="G1182" s="161" t="s">
        <v>351</v>
      </c>
      <c r="H1182" s="162">
        <v>8.24</v>
      </c>
      <c r="I1182" s="163"/>
      <c r="J1182" s="158" t="s">
        <v>64</v>
      </c>
      <c r="K1182" s="159"/>
      <c r="L1182" s="153">
        <v>9</v>
      </c>
      <c r="M1182" s="154">
        <f t="shared" si="158"/>
        <v>17.98</v>
      </c>
      <c r="N1182" s="155" t="str">
        <f t="shared" si="159"/>
        <v/>
      </c>
      <c r="O1182" s="156">
        <f t="shared" si="160"/>
        <v>74.16</v>
      </c>
      <c r="P1182" s="156" t="e">
        <f t="shared" si="155"/>
        <v>#VALUE!</v>
      </c>
      <c r="Q1182" s="156" t="e">
        <f t="shared" si="156"/>
        <v>#VALUE!</v>
      </c>
      <c r="R1182" s="157" t="str">
        <f t="shared" si="161"/>
        <v>T</v>
      </c>
      <c r="S1182" s="157">
        <f t="shared" si="157"/>
        <v>17.98</v>
      </c>
      <c r="T1182" s="157">
        <f t="shared" si="154"/>
        <v>0</v>
      </c>
      <c r="U1182" s="157">
        <f>IF(M1182&lt;&gt;0,IF(M1182=SVS,0,IF(M1182=SVSg,0,IF(M1182=Stundenverrechnungssatz!G6152,0,IF(M1182=Stundenverrechnungssatz!I6152,0,IF(M1182=Stundenverrechnungssatz!K6152,0,IF(M1182=Stundenverrechnungssatz!M6152,0,1)))))))</f>
        <v>0</v>
      </c>
      <c r="V1182" s="20"/>
    </row>
    <row r="1183" spans="1:22" s="38" customFormat="1" ht="15" customHeight="1" x14ac:dyDescent="0.2">
      <c r="A1183" s="160">
        <v>1181</v>
      </c>
      <c r="B1183" s="161" t="s">
        <v>1369</v>
      </c>
      <c r="C1183" s="161" t="s">
        <v>1371</v>
      </c>
      <c r="D1183" s="161" t="s">
        <v>210</v>
      </c>
      <c r="E1183" s="161" t="s">
        <v>628</v>
      </c>
      <c r="F1183" s="161" t="s">
        <v>229</v>
      </c>
      <c r="G1183" s="161" t="s">
        <v>351</v>
      </c>
      <c r="H1183" s="162">
        <v>76.87</v>
      </c>
      <c r="I1183" s="163" t="s">
        <v>214</v>
      </c>
      <c r="J1183" s="158" t="s">
        <v>32</v>
      </c>
      <c r="K1183" s="159"/>
      <c r="L1183" s="153">
        <v>96.05</v>
      </c>
      <c r="M1183" s="154">
        <f t="shared" si="158"/>
        <v>17.98</v>
      </c>
      <c r="N1183" s="155" t="str">
        <f t="shared" si="159"/>
        <v/>
      </c>
      <c r="O1183" s="156">
        <f t="shared" si="160"/>
        <v>7383.3635000000004</v>
      </c>
      <c r="P1183" s="156" t="e">
        <f t="shared" si="155"/>
        <v>#VALUE!</v>
      </c>
      <c r="Q1183" s="156" t="e">
        <f t="shared" si="156"/>
        <v>#VALUE!</v>
      </c>
      <c r="R1183" s="157" t="str">
        <f t="shared" si="161"/>
        <v>B</v>
      </c>
      <c r="S1183" s="157">
        <f t="shared" si="157"/>
        <v>17.98</v>
      </c>
      <c r="T1183" s="157">
        <f t="shared" si="154"/>
        <v>76.87</v>
      </c>
      <c r="U1183" s="157">
        <f>IF(M1183&lt;&gt;0,IF(M1183=SVS,0,IF(M1183=SVSg,0,IF(M1183=Stundenverrechnungssatz!G6153,0,IF(M1183=Stundenverrechnungssatz!I6153,0,IF(M1183=Stundenverrechnungssatz!K6153,0,IF(M1183=Stundenverrechnungssatz!M6153,0,1)))))))</f>
        <v>0</v>
      </c>
      <c r="V1183" s="20"/>
    </row>
    <row r="1184" spans="1:22" s="38" customFormat="1" ht="15" customHeight="1" x14ac:dyDescent="0.2">
      <c r="A1184" s="160">
        <v>1182</v>
      </c>
      <c r="B1184" s="161" t="s">
        <v>1369</v>
      </c>
      <c r="C1184" s="161" t="s">
        <v>1371</v>
      </c>
      <c r="D1184" s="161" t="s">
        <v>210</v>
      </c>
      <c r="E1184" s="161" t="s">
        <v>629</v>
      </c>
      <c r="F1184" s="161" t="s">
        <v>587</v>
      </c>
      <c r="G1184" s="161" t="s">
        <v>351</v>
      </c>
      <c r="H1184" s="162">
        <v>32.04</v>
      </c>
      <c r="I1184" s="163"/>
      <c r="J1184" s="158" t="s">
        <v>31</v>
      </c>
      <c r="K1184" s="159"/>
      <c r="L1184" s="153">
        <v>96.05</v>
      </c>
      <c r="M1184" s="154">
        <f t="shared" si="158"/>
        <v>17.98</v>
      </c>
      <c r="N1184" s="155" t="str">
        <f t="shared" si="159"/>
        <v/>
      </c>
      <c r="O1184" s="156">
        <f t="shared" si="160"/>
        <v>3077.442</v>
      </c>
      <c r="P1184" s="156" t="e">
        <f t="shared" si="155"/>
        <v>#VALUE!</v>
      </c>
      <c r="Q1184" s="156" t="e">
        <f t="shared" si="156"/>
        <v>#VALUE!</v>
      </c>
      <c r="R1184" s="157" t="str">
        <f t="shared" si="161"/>
        <v>A</v>
      </c>
      <c r="S1184" s="157">
        <f t="shared" si="157"/>
        <v>17.98</v>
      </c>
      <c r="T1184" s="157">
        <f t="shared" si="154"/>
        <v>0</v>
      </c>
      <c r="U1184" s="157">
        <f>IF(M1184&lt;&gt;0,IF(M1184=SVS,0,IF(M1184=SVSg,0,IF(M1184=Stundenverrechnungssatz!G6154,0,IF(M1184=Stundenverrechnungssatz!I6154,0,IF(M1184=Stundenverrechnungssatz!K6154,0,IF(M1184=Stundenverrechnungssatz!M6154,0,1)))))))</f>
        <v>0</v>
      </c>
      <c r="V1184" s="20"/>
    </row>
    <row r="1185" spans="1:22" s="38" customFormat="1" ht="15" customHeight="1" x14ac:dyDescent="0.2">
      <c r="A1185" s="160">
        <v>1183</v>
      </c>
      <c r="B1185" s="161" t="s">
        <v>1369</v>
      </c>
      <c r="C1185" s="161" t="s">
        <v>1371</v>
      </c>
      <c r="D1185" s="161" t="s">
        <v>210</v>
      </c>
      <c r="E1185" s="161" t="s">
        <v>630</v>
      </c>
      <c r="F1185" s="161" t="s">
        <v>229</v>
      </c>
      <c r="G1185" s="161" t="s">
        <v>351</v>
      </c>
      <c r="H1185" s="162">
        <v>67.790000000000006</v>
      </c>
      <c r="I1185" s="163" t="s">
        <v>214</v>
      </c>
      <c r="J1185" s="158" t="s">
        <v>32</v>
      </c>
      <c r="K1185" s="159"/>
      <c r="L1185" s="153">
        <v>96.05</v>
      </c>
      <c r="M1185" s="154">
        <f t="shared" si="158"/>
        <v>17.98</v>
      </c>
      <c r="N1185" s="155" t="str">
        <f t="shared" si="159"/>
        <v/>
      </c>
      <c r="O1185" s="156">
        <f t="shared" si="160"/>
        <v>6511.2295000000004</v>
      </c>
      <c r="P1185" s="156" t="e">
        <f t="shared" si="155"/>
        <v>#VALUE!</v>
      </c>
      <c r="Q1185" s="156" t="e">
        <f t="shared" si="156"/>
        <v>#VALUE!</v>
      </c>
      <c r="R1185" s="157" t="str">
        <f t="shared" si="161"/>
        <v>B</v>
      </c>
      <c r="S1185" s="157">
        <f t="shared" si="157"/>
        <v>17.98</v>
      </c>
      <c r="T1185" s="157">
        <f t="shared" si="154"/>
        <v>67.790000000000006</v>
      </c>
      <c r="U1185" s="157">
        <f>IF(M1185&lt;&gt;0,IF(M1185=SVS,0,IF(M1185=SVSg,0,IF(M1185=Stundenverrechnungssatz!G6155,0,IF(M1185=Stundenverrechnungssatz!I6155,0,IF(M1185=Stundenverrechnungssatz!K6155,0,IF(M1185=Stundenverrechnungssatz!M6155,0,1)))))))</f>
        <v>0</v>
      </c>
      <c r="V1185" s="20"/>
    </row>
    <row r="1186" spans="1:22" s="38" customFormat="1" ht="15" customHeight="1" x14ac:dyDescent="0.2">
      <c r="A1186" s="160">
        <v>1184</v>
      </c>
      <c r="B1186" s="161" t="s">
        <v>1369</v>
      </c>
      <c r="C1186" s="161" t="s">
        <v>1371</v>
      </c>
      <c r="D1186" s="161" t="s">
        <v>210</v>
      </c>
      <c r="E1186" s="161" t="s">
        <v>631</v>
      </c>
      <c r="F1186" s="161" t="s">
        <v>229</v>
      </c>
      <c r="G1186" s="161" t="s">
        <v>351</v>
      </c>
      <c r="H1186" s="162">
        <v>66.77</v>
      </c>
      <c r="I1186" s="163" t="s">
        <v>214</v>
      </c>
      <c r="J1186" s="158" t="s">
        <v>32</v>
      </c>
      <c r="K1186" s="159"/>
      <c r="L1186" s="153">
        <v>96.05</v>
      </c>
      <c r="M1186" s="154">
        <f t="shared" si="158"/>
        <v>17.98</v>
      </c>
      <c r="N1186" s="155" t="str">
        <f t="shared" si="159"/>
        <v/>
      </c>
      <c r="O1186" s="156">
        <f t="shared" si="160"/>
        <v>6413.258499999999</v>
      </c>
      <c r="P1186" s="156" t="e">
        <f t="shared" si="155"/>
        <v>#VALUE!</v>
      </c>
      <c r="Q1186" s="156" t="e">
        <f t="shared" si="156"/>
        <v>#VALUE!</v>
      </c>
      <c r="R1186" s="157" t="str">
        <f t="shared" si="161"/>
        <v>B</v>
      </c>
      <c r="S1186" s="157">
        <f t="shared" si="157"/>
        <v>17.98</v>
      </c>
      <c r="T1186" s="157">
        <f t="shared" si="154"/>
        <v>66.77</v>
      </c>
      <c r="U1186" s="157">
        <f>IF(M1186&lt;&gt;0,IF(M1186=SVS,0,IF(M1186=SVSg,0,IF(M1186=Stundenverrechnungssatz!G6156,0,IF(M1186=Stundenverrechnungssatz!I6156,0,IF(M1186=Stundenverrechnungssatz!K6156,0,IF(M1186=Stundenverrechnungssatz!M6156,0,1)))))))</f>
        <v>0</v>
      </c>
      <c r="V1186" s="20"/>
    </row>
    <row r="1187" spans="1:22" s="38" customFormat="1" ht="15" customHeight="1" x14ac:dyDescent="0.2">
      <c r="A1187" s="160">
        <v>1185</v>
      </c>
      <c r="B1187" s="161" t="s">
        <v>1369</v>
      </c>
      <c r="C1187" s="161" t="s">
        <v>1371</v>
      </c>
      <c r="D1187" s="161" t="s">
        <v>210</v>
      </c>
      <c r="E1187" s="161" t="s">
        <v>632</v>
      </c>
      <c r="F1187" s="161" t="s">
        <v>229</v>
      </c>
      <c r="G1187" s="161" t="s">
        <v>351</v>
      </c>
      <c r="H1187" s="162">
        <v>59.22</v>
      </c>
      <c r="I1187" s="163" t="s">
        <v>214</v>
      </c>
      <c r="J1187" s="158" t="s">
        <v>32</v>
      </c>
      <c r="K1187" s="159"/>
      <c r="L1187" s="153">
        <v>96.05</v>
      </c>
      <c r="M1187" s="154">
        <f t="shared" si="158"/>
        <v>17.98</v>
      </c>
      <c r="N1187" s="155" t="str">
        <f t="shared" si="159"/>
        <v/>
      </c>
      <c r="O1187" s="156">
        <f t="shared" si="160"/>
        <v>5688.0810000000001</v>
      </c>
      <c r="P1187" s="156" t="e">
        <f t="shared" si="155"/>
        <v>#VALUE!</v>
      </c>
      <c r="Q1187" s="156" t="e">
        <f t="shared" si="156"/>
        <v>#VALUE!</v>
      </c>
      <c r="R1187" s="157" t="str">
        <f t="shared" si="161"/>
        <v>B</v>
      </c>
      <c r="S1187" s="157">
        <f t="shared" si="157"/>
        <v>17.98</v>
      </c>
      <c r="T1187" s="157">
        <f t="shared" si="154"/>
        <v>59.22</v>
      </c>
      <c r="U1187" s="157">
        <f>IF(M1187&lt;&gt;0,IF(M1187=SVS,0,IF(M1187=SVSg,0,IF(M1187=Stundenverrechnungssatz!G6157,0,IF(M1187=Stundenverrechnungssatz!I6157,0,IF(M1187=Stundenverrechnungssatz!K6157,0,IF(M1187=Stundenverrechnungssatz!M6157,0,1)))))))</f>
        <v>0</v>
      </c>
      <c r="V1187" s="20"/>
    </row>
    <row r="1188" spans="1:22" s="38" customFormat="1" ht="15" customHeight="1" x14ac:dyDescent="0.2">
      <c r="A1188" s="160">
        <v>1186</v>
      </c>
      <c r="B1188" s="161" t="s">
        <v>1369</v>
      </c>
      <c r="C1188" s="161" t="s">
        <v>1371</v>
      </c>
      <c r="D1188" s="161" t="s">
        <v>210</v>
      </c>
      <c r="E1188" s="161" t="s">
        <v>1373</v>
      </c>
      <c r="F1188" s="161" t="s">
        <v>284</v>
      </c>
      <c r="G1188" s="161" t="s">
        <v>351</v>
      </c>
      <c r="H1188" s="162">
        <v>9.19</v>
      </c>
      <c r="I1188" s="163"/>
      <c r="J1188" s="158" t="s">
        <v>63</v>
      </c>
      <c r="K1188" s="159"/>
      <c r="L1188" s="153">
        <v>38.08</v>
      </c>
      <c r="M1188" s="154">
        <f t="shared" si="158"/>
        <v>17.98</v>
      </c>
      <c r="N1188" s="155" t="str">
        <f t="shared" si="159"/>
        <v/>
      </c>
      <c r="O1188" s="156">
        <f t="shared" si="160"/>
        <v>349.95519999999999</v>
      </c>
      <c r="P1188" s="156" t="e">
        <f t="shared" si="155"/>
        <v>#VALUE!</v>
      </c>
      <c r="Q1188" s="156" t="e">
        <f t="shared" si="156"/>
        <v>#VALUE!</v>
      </c>
      <c r="R1188" s="157" t="str">
        <f t="shared" si="161"/>
        <v>T</v>
      </c>
      <c r="S1188" s="157">
        <f t="shared" si="157"/>
        <v>17.98</v>
      </c>
      <c r="T1188" s="157">
        <f t="shared" si="154"/>
        <v>0</v>
      </c>
      <c r="U1188" s="157">
        <f>IF(M1188&lt;&gt;0,IF(M1188=SVS,0,IF(M1188=SVSg,0,IF(M1188=Stundenverrechnungssatz!G6158,0,IF(M1188=Stundenverrechnungssatz!I6158,0,IF(M1188=Stundenverrechnungssatz!K6158,0,IF(M1188=Stundenverrechnungssatz!M6158,0,1)))))))</f>
        <v>0</v>
      </c>
      <c r="V1188" s="20"/>
    </row>
    <row r="1189" spans="1:22" s="38" customFormat="1" ht="15" customHeight="1" x14ac:dyDescent="0.2">
      <c r="A1189" s="160">
        <v>1187</v>
      </c>
      <c r="B1189" s="161" t="s">
        <v>1369</v>
      </c>
      <c r="C1189" s="161" t="s">
        <v>1371</v>
      </c>
      <c r="D1189" s="161" t="s">
        <v>210</v>
      </c>
      <c r="E1189" s="161" t="s">
        <v>633</v>
      </c>
      <c r="F1189" s="161" t="s">
        <v>216</v>
      </c>
      <c r="G1189" s="161" t="s">
        <v>351</v>
      </c>
      <c r="H1189" s="162">
        <v>4.5599999999999996</v>
      </c>
      <c r="I1189" s="163"/>
      <c r="J1189" s="158" t="s">
        <v>119</v>
      </c>
      <c r="K1189" s="159"/>
      <c r="L1189" s="153">
        <v>0</v>
      </c>
      <c r="M1189" s="154">
        <f t="shared" si="158"/>
        <v>17.98</v>
      </c>
      <c r="N1189" s="155">
        <f t="shared" si="159"/>
        <v>1.0000000000000001E-5</v>
      </c>
      <c r="O1189" s="156">
        <f t="shared" si="160"/>
        <v>0</v>
      </c>
      <c r="P1189" s="156">
        <f t="shared" si="155"/>
        <v>0</v>
      </c>
      <c r="Q1189" s="156">
        <f t="shared" si="156"/>
        <v>0</v>
      </c>
      <c r="R1189" s="157" t="str">
        <f t="shared" si="161"/>
        <v>n</v>
      </c>
      <c r="S1189" s="157">
        <f t="shared" si="157"/>
        <v>17.98</v>
      </c>
      <c r="T1189" s="157">
        <f t="shared" si="154"/>
        <v>0</v>
      </c>
      <c r="U1189" s="157">
        <f>IF(M1189&lt;&gt;0,IF(M1189=SVS,0,IF(M1189=SVSg,0,IF(M1189=Stundenverrechnungssatz!G6159,0,IF(M1189=Stundenverrechnungssatz!I6159,0,IF(M1189=Stundenverrechnungssatz!K6159,0,IF(M1189=Stundenverrechnungssatz!M6159,0,1)))))))</f>
        <v>0</v>
      </c>
      <c r="V1189" s="20"/>
    </row>
    <row r="1190" spans="1:22" s="38" customFormat="1" ht="15" customHeight="1" x14ac:dyDescent="0.2">
      <c r="A1190" s="160">
        <v>1188</v>
      </c>
      <c r="B1190" s="161" t="s">
        <v>1369</v>
      </c>
      <c r="C1190" s="161" t="s">
        <v>1371</v>
      </c>
      <c r="D1190" s="161" t="s">
        <v>210</v>
      </c>
      <c r="E1190" s="161" t="s">
        <v>1363</v>
      </c>
      <c r="F1190" s="161" t="s">
        <v>229</v>
      </c>
      <c r="G1190" s="161" t="s">
        <v>351</v>
      </c>
      <c r="H1190" s="162">
        <v>61.51</v>
      </c>
      <c r="I1190" s="163" t="s">
        <v>214</v>
      </c>
      <c r="J1190" s="158" t="s">
        <v>32</v>
      </c>
      <c r="K1190" s="159"/>
      <c r="L1190" s="153">
        <v>96.05</v>
      </c>
      <c r="M1190" s="154">
        <f t="shared" si="158"/>
        <v>17.98</v>
      </c>
      <c r="N1190" s="155" t="str">
        <f t="shared" si="159"/>
        <v/>
      </c>
      <c r="O1190" s="156">
        <f t="shared" si="160"/>
        <v>5908.0355</v>
      </c>
      <c r="P1190" s="156" t="e">
        <f t="shared" si="155"/>
        <v>#VALUE!</v>
      </c>
      <c r="Q1190" s="156" t="e">
        <f t="shared" si="156"/>
        <v>#VALUE!</v>
      </c>
      <c r="R1190" s="157" t="str">
        <f t="shared" si="161"/>
        <v>B</v>
      </c>
      <c r="S1190" s="157">
        <f t="shared" si="157"/>
        <v>17.98</v>
      </c>
      <c r="T1190" s="157">
        <f t="shared" si="154"/>
        <v>61.51</v>
      </c>
      <c r="U1190" s="157">
        <f>IF(M1190&lt;&gt;0,IF(M1190=SVS,0,IF(M1190=SVSg,0,IF(M1190=Stundenverrechnungssatz!G6160,0,IF(M1190=Stundenverrechnungssatz!I6160,0,IF(M1190=Stundenverrechnungssatz!K6160,0,IF(M1190=Stundenverrechnungssatz!M6160,0,1)))))))</f>
        <v>0</v>
      </c>
      <c r="V1190" s="20"/>
    </row>
    <row r="1191" spans="1:22" s="38" customFormat="1" ht="15" customHeight="1" x14ac:dyDescent="0.2">
      <c r="A1191" s="160">
        <v>1189</v>
      </c>
      <c r="B1191" s="161" t="s">
        <v>1369</v>
      </c>
      <c r="C1191" s="161" t="s">
        <v>1371</v>
      </c>
      <c r="D1191" s="161" t="s">
        <v>210</v>
      </c>
      <c r="E1191" s="161" t="s">
        <v>1364</v>
      </c>
      <c r="F1191" s="161" t="s">
        <v>229</v>
      </c>
      <c r="G1191" s="161" t="s">
        <v>351</v>
      </c>
      <c r="H1191" s="162">
        <v>62.92</v>
      </c>
      <c r="I1191" s="163" t="s">
        <v>214</v>
      </c>
      <c r="J1191" s="158" t="s">
        <v>32</v>
      </c>
      <c r="K1191" s="159"/>
      <c r="L1191" s="153">
        <v>96.05</v>
      </c>
      <c r="M1191" s="154">
        <f t="shared" si="158"/>
        <v>17.98</v>
      </c>
      <c r="N1191" s="155" t="str">
        <f t="shared" si="159"/>
        <v/>
      </c>
      <c r="O1191" s="156">
        <f t="shared" si="160"/>
        <v>6043.4660000000003</v>
      </c>
      <c r="P1191" s="156" t="e">
        <f t="shared" si="155"/>
        <v>#VALUE!</v>
      </c>
      <c r="Q1191" s="156" t="e">
        <f t="shared" si="156"/>
        <v>#VALUE!</v>
      </c>
      <c r="R1191" s="157" t="str">
        <f t="shared" si="161"/>
        <v>B</v>
      </c>
      <c r="S1191" s="157">
        <f t="shared" si="157"/>
        <v>17.98</v>
      </c>
      <c r="T1191" s="157">
        <f t="shared" si="154"/>
        <v>62.92</v>
      </c>
      <c r="U1191" s="157">
        <f>IF(M1191&lt;&gt;0,IF(M1191=SVS,0,IF(M1191=SVSg,0,IF(M1191=Stundenverrechnungssatz!G6161,0,IF(M1191=Stundenverrechnungssatz!I6161,0,IF(M1191=Stundenverrechnungssatz!K6161,0,IF(M1191=Stundenverrechnungssatz!M6161,0,1)))))))</f>
        <v>0</v>
      </c>
      <c r="V1191" s="20"/>
    </row>
    <row r="1192" spans="1:22" s="38" customFormat="1" ht="15" customHeight="1" x14ac:dyDescent="0.2">
      <c r="A1192" s="160">
        <v>1190</v>
      </c>
      <c r="B1192" s="161" t="s">
        <v>1369</v>
      </c>
      <c r="C1192" s="161" t="s">
        <v>1371</v>
      </c>
      <c r="D1192" s="161" t="s">
        <v>210</v>
      </c>
      <c r="E1192" s="161" t="s">
        <v>1365</v>
      </c>
      <c r="F1192" s="161" t="s">
        <v>229</v>
      </c>
      <c r="G1192" s="161" t="s">
        <v>351</v>
      </c>
      <c r="H1192" s="162">
        <v>64.06</v>
      </c>
      <c r="I1192" s="163" t="s">
        <v>214</v>
      </c>
      <c r="J1192" s="158" t="s">
        <v>32</v>
      </c>
      <c r="K1192" s="159"/>
      <c r="L1192" s="153">
        <v>96.05</v>
      </c>
      <c r="M1192" s="154">
        <f t="shared" si="158"/>
        <v>17.98</v>
      </c>
      <c r="N1192" s="155" t="str">
        <f t="shared" si="159"/>
        <v/>
      </c>
      <c r="O1192" s="156">
        <f t="shared" si="160"/>
        <v>6152.9629999999997</v>
      </c>
      <c r="P1192" s="156" t="e">
        <f t="shared" si="155"/>
        <v>#VALUE!</v>
      </c>
      <c r="Q1192" s="156" t="e">
        <f t="shared" si="156"/>
        <v>#VALUE!</v>
      </c>
      <c r="R1192" s="157" t="str">
        <f t="shared" si="161"/>
        <v>B</v>
      </c>
      <c r="S1192" s="157">
        <f t="shared" si="157"/>
        <v>17.98</v>
      </c>
      <c r="T1192" s="157">
        <f t="shared" si="154"/>
        <v>64.06</v>
      </c>
      <c r="U1192" s="157">
        <f>IF(M1192&lt;&gt;0,IF(M1192=SVS,0,IF(M1192=SVSg,0,IF(M1192=Stundenverrechnungssatz!G6162,0,IF(M1192=Stundenverrechnungssatz!I6162,0,IF(M1192=Stundenverrechnungssatz!K6162,0,IF(M1192=Stundenverrechnungssatz!M6162,0,1)))))))</f>
        <v>0</v>
      </c>
      <c r="V1192" s="20"/>
    </row>
    <row r="1193" spans="1:22" s="38" customFormat="1" ht="15" customHeight="1" x14ac:dyDescent="0.2">
      <c r="A1193" s="160">
        <v>1191</v>
      </c>
      <c r="B1193" s="161" t="s">
        <v>1369</v>
      </c>
      <c r="C1193" s="161" t="s">
        <v>1371</v>
      </c>
      <c r="D1193" s="161" t="s">
        <v>210</v>
      </c>
      <c r="E1193" s="161" t="s">
        <v>1366</v>
      </c>
      <c r="F1193" s="161" t="s">
        <v>229</v>
      </c>
      <c r="G1193" s="161" t="s">
        <v>351</v>
      </c>
      <c r="H1193" s="162">
        <v>63.22</v>
      </c>
      <c r="I1193" s="163" t="s">
        <v>214</v>
      </c>
      <c r="J1193" s="158" t="s">
        <v>32</v>
      </c>
      <c r="K1193" s="159"/>
      <c r="L1193" s="153">
        <v>96.05</v>
      </c>
      <c r="M1193" s="154">
        <f t="shared" si="158"/>
        <v>17.98</v>
      </c>
      <c r="N1193" s="155" t="str">
        <f t="shared" si="159"/>
        <v/>
      </c>
      <c r="O1193" s="156">
        <f t="shared" si="160"/>
        <v>6072.2809999999999</v>
      </c>
      <c r="P1193" s="156" t="e">
        <f t="shared" si="155"/>
        <v>#VALUE!</v>
      </c>
      <c r="Q1193" s="156" t="e">
        <f t="shared" si="156"/>
        <v>#VALUE!</v>
      </c>
      <c r="R1193" s="157" t="str">
        <f t="shared" si="161"/>
        <v>B</v>
      </c>
      <c r="S1193" s="157">
        <f t="shared" si="157"/>
        <v>17.98</v>
      </c>
      <c r="T1193" s="157">
        <f t="shared" si="154"/>
        <v>63.22</v>
      </c>
      <c r="U1193" s="157">
        <f>IF(M1193&lt;&gt;0,IF(M1193=SVS,0,IF(M1193=SVSg,0,IF(M1193=Stundenverrechnungssatz!G6163,0,IF(M1193=Stundenverrechnungssatz!I6163,0,IF(M1193=Stundenverrechnungssatz!K6163,0,IF(M1193=Stundenverrechnungssatz!M6163,0,1)))))))</f>
        <v>0</v>
      </c>
      <c r="V1193" s="20"/>
    </row>
    <row r="1194" spans="1:22" s="38" customFormat="1" ht="15" customHeight="1" x14ac:dyDescent="0.2">
      <c r="A1194" s="160">
        <v>1192</v>
      </c>
      <c r="B1194" s="161" t="s">
        <v>1369</v>
      </c>
      <c r="C1194" s="161" t="s">
        <v>1371</v>
      </c>
      <c r="D1194" s="161" t="s">
        <v>210</v>
      </c>
      <c r="E1194" s="161" t="s">
        <v>1374</v>
      </c>
      <c r="F1194" s="161" t="s">
        <v>229</v>
      </c>
      <c r="G1194" s="161" t="s">
        <v>351</v>
      </c>
      <c r="H1194" s="162">
        <v>63.22</v>
      </c>
      <c r="I1194" s="163" t="s">
        <v>214</v>
      </c>
      <c r="J1194" s="158" t="s">
        <v>32</v>
      </c>
      <c r="K1194" s="159"/>
      <c r="L1194" s="153">
        <v>96.05</v>
      </c>
      <c r="M1194" s="154">
        <f t="shared" si="158"/>
        <v>17.98</v>
      </c>
      <c r="N1194" s="155" t="str">
        <f t="shared" si="159"/>
        <v/>
      </c>
      <c r="O1194" s="156">
        <f t="shared" si="160"/>
        <v>6072.2809999999999</v>
      </c>
      <c r="P1194" s="156" t="e">
        <f t="shared" si="155"/>
        <v>#VALUE!</v>
      </c>
      <c r="Q1194" s="156" t="e">
        <f t="shared" si="156"/>
        <v>#VALUE!</v>
      </c>
      <c r="R1194" s="157" t="str">
        <f t="shared" si="161"/>
        <v>B</v>
      </c>
      <c r="S1194" s="157">
        <f t="shared" si="157"/>
        <v>17.98</v>
      </c>
      <c r="T1194" s="157">
        <f t="shared" si="154"/>
        <v>63.22</v>
      </c>
      <c r="U1194" s="157">
        <f>IF(M1194&lt;&gt;0,IF(M1194=SVS,0,IF(M1194=SVSg,0,IF(M1194=Stundenverrechnungssatz!G6164,0,IF(M1194=Stundenverrechnungssatz!I6164,0,IF(M1194=Stundenverrechnungssatz!K6164,0,IF(M1194=Stundenverrechnungssatz!M6164,0,1)))))))</f>
        <v>0</v>
      </c>
      <c r="V1194" s="20"/>
    </row>
    <row r="1195" spans="1:22" s="38" customFormat="1" ht="15" customHeight="1" x14ac:dyDescent="0.2">
      <c r="A1195" s="160">
        <v>1193</v>
      </c>
      <c r="B1195" s="161" t="s">
        <v>1369</v>
      </c>
      <c r="C1195" s="161" t="s">
        <v>1371</v>
      </c>
      <c r="D1195" s="161" t="s">
        <v>210</v>
      </c>
      <c r="E1195" s="161" t="s">
        <v>1375</v>
      </c>
      <c r="F1195" s="161" t="s">
        <v>229</v>
      </c>
      <c r="G1195" s="161" t="s">
        <v>351</v>
      </c>
      <c r="H1195" s="162">
        <v>63.22</v>
      </c>
      <c r="I1195" s="163" t="s">
        <v>214</v>
      </c>
      <c r="J1195" s="158" t="s">
        <v>32</v>
      </c>
      <c r="K1195" s="159"/>
      <c r="L1195" s="153">
        <v>96.05</v>
      </c>
      <c r="M1195" s="154">
        <f t="shared" si="158"/>
        <v>17.98</v>
      </c>
      <c r="N1195" s="155" t="str">
        <f t="shared" si="159"/>
        <v/>
      </c>
      <c r="O1195" s="156">
        <f t="shared" si="160"/>
        <v>6072.2809999999999</v>
      </c>
      <c r="P1195" s="156" t="e">
        <f t="shared" si="155"/>
        <v>#VALUE!</v>
      </c>
      <c r="Q1195" s="156" t="e">
        <f t="shared" si="156"/>
        <v>#VALUE!</v>
      </c>
      <c r="R1195" s="157" t="str">
        <f t="shared" si="161"/>
        <v>B</v>
      </c>
      <c r="S1195" s="157">
        <f t="shared" si="157"/>
        <v>17.98</v>
      </c>
      <c r="T1195" s="157">
        <f t="shared" si="154"/>
        <v>63.22</v>
      </c>
      <c r="U1195" s="157">
        <f>IF(M1195&lt;&gt;0,IF(M1195=SVS,0,IF(M1195=SVSg,0,IF(M1195=Stundenverrechnungssatz!G6165,0,IF(M1195=Stundenverrechnungssatz!I6165,0,IF(M1195=Stundenverrechnungssatz!K6165,0,IF(M1195=Stundenverrechnungssatz!M6165,0,1)))))))</f>
        <v>0</v>
      </c>
      <c r="V1195" s="20"/>
    </row>
    <row r="1196" spans="1:22" s="38" customFormat="1" ht="15" customHeight="1" x14ac:dyDescent="0.2">
      <c r="A1196" s="160">
        <v>1194</v>
      </c>
      <c r="B1196" s="161" t="s">
        <v>1369</v>
      </c>
      <c r="C1196" s="161" t="s">
        <v>1371</v>
      </c>
      <c r="D1196" s="161" t="s">
        <v>210</v>
      </c>
      <c r="E1196" s="161" t="s">
        <v>211</v>
      </c>
      <c r="F1196" s="161" t="s">
        <v>216</v>
      </c>
      <c r="G1196" s="161" t="s">
        <v>219</v>
      </c>
      <c r="H1196" s="162">
        <v>3.58</v>
      </c>
      <c r="I1196" s="163"/>
      <c r="J1196" s="158" t="s">
        <v>119</v>
      </c>
      <c r="K1196" s="159"/>
      <c r="L1196" s="153">
        <v>0</v>
      </c>
      <c r="M1196" s="154">
        <f t="shared" si="158"/>
        <v>17.98</v>
      </c>
      <c r="N1196" s="155">
        <f t="shared" si="159"/>
        <v>1.0000000000000001E-5</v>
      </c>
      <c r="O1196" s="156">
        <f t="shared" si="160"/>
        <v>0</v>
      </c>
      <c r="P1196" s="156">
        <f t="shared" si="155"/>
        <v>0</v>
      </c>
      <c r="Q1196" s="156">
        <f t="shared" si="156"/>
        <v>0</v>
      </c>
      <c r="R1196" s="157" t="str">
        <f t="shared" si="161"/>
        <v>n</v>
      </c>
      <c r="S1196" s="157">
        <f t="shared" si="157"/>
        <v>17.98</v>
      </c>
      <c r="T1196" s="157">
        <f t="shared" si="154"/>
        <v>0</v>
      </c>
      <c r="U1196" s="157">
        <f>IF(M1196&lt;&gt;0,IF(M1196=SVS,0,IF(M1196=SVSg,0,IF(M1196=Stundenverrechnungssatz!G6166,0,IF(M1196=Stundenverrechnungssatz!I6166,0,IF(M1196=Stundenverrechnungssatz!K6166,0,IF(M1196=Stundenverrechnungssatz!M6166,0,1)))))))</f>
        <v>0</v>
      </c>
      <c r="V1196" s="20"/>
    </row>
    <row r="1197" spans="1:22" s="38" customFormat="1" ht="15" customHeight="1" x14ac:dyDescent="0.2">
      <c r="A1197" s="160">
        <v>1195</v>
      </c>
      <c r="B1197" s="161" t="s">
        <v>1369</v>
      </c>
      <c r="C1197" s="161" t="s">
        <v>1371</v>
      </c>
      <c r="D1197" s="161" t="s">
        <v>210</v>
      </c>
      <c r="E1197" s="161" t="s">
        <v>215</v>
      </c>
      <c r="F1197" s="161" t="s">
        <v>427</v>
      </c>
      <c r="G1197" s="161" t="s">
        <v>351</v>
      </c>
      <c r="H1197" s="162">
        <v>2.31</v>
      </c>
      <c r="I1197" s="163"/>
      <c r="J1197" s="158" t="s">
        <v>64</v>
      </c>
      <c r="K1197" s="159"/>
      <c r="L1197" s="153">
        <v>9</v>
      </c>
      <c r="M1197" s="154">
        <f t="shared" si="158"/>
        <v>17.98</v>
      </c>
      <c r="N1197" s="155" t="str">
        <f t="shared" si="159"/>
        <v/>
      </c>
      <c r="O1197" s="156">
        <f t="shared" si="160"/>
        <v>20.79</v>
      </c>
      <c r="P1197" s="156" t="e">
        <f t="shared" si="155"/>
        <v>#VALUE!</v>
      </c>
      <c r="Q1197" s="156" t="e">
        <f t="shared" si="156"/>
        <v>#VALUE!</v>
      </c>
      <c r="R1197" s="157" t="str">
        <f t="shared" si="161"/>
        <v>T</v>
      </c>
      <c r="S1197" s="157">
        <f t="shared" si="157"/>
        <v>17.98</v>
      </c>
      <c r="T1197" s="157">
        <f t="shared" si="154"/>
        <v>0</v>
      </c>
      <c r="U1197" s="157">
        <f>IF(M1197&lt;&gt;0,IF(M1197=SVS,0,IF(M1197=SVSg,0,IF(M1197=Stundenverrechnungssatz!G6167,0,IF(M1197=Stundenverrechnungssatz!I6167,0,IF(M1197=Stundenverrechnungssatz!K6167,0,IF(M1197=Stundenverrechnungssatz!M6167,0,1)))))))</f>
        <v>0</v>
      </c>
      <c r="V1197" s="20"/>
    </row>
    <row r="1198" spans="1:22" s="38" customFormat="1" ht="15" customHeight="1" x14ac:dyDescent="0.2">
      <c r="A1198" s="160">
        <v>1196</v>
      </c>
      <c r="B1198" s="161" t="s">
        <v>1369</v>
      </c>
      <c r="C1198" s="161" t="s">
        <v>1371</v>
      </c>
      <c r="D1198" s="161" t="s">
        <v>210</v>
      </c>
      <c r="E1198" s="161" t="s">
        <v>1376</v>
      </c>
      <c r="F1198" s="161" t="s">
        <v>212</v>
      </c>
      <c r="G1198" s="161" t="s">
        <v>219</v>
      </c>
      <c r="H1198" s="162">
        <v>58.64</v>
      </c>
      <c r="I1198" s="163" t="s">
        <v>214</v>
      </c>
      <c r="J1198" s="158" t="s">
        <v>55</v>
      </c>
      <c r="K1198" s="159"/>
      <c r="L1198" s="153">
        <v>96.05</v>
      </c>
      <c r="M1198" s="154">
        <f t="shared" si="158"/>
        <v>17.98</v>
      </c>
      <c r="N1198" s="155" t="str">
        <f t="shared" si="159"/>
        <v/>
      </c>
      <c r="O1198" s="156">
        <f t="shared" si="160"/>
        <v>5632.3720000000003</v>
      </c>
      <c r="P1198" s="156" t="e">
        <f t="shared" si="155"/>
        <v>#VALUE!</v>
      </c>
      <c r="Q1198" s="156" t="e">
        <f t="shared" si="156"/>
        <v>#VALUE!</v>
      </c>
      <c r="R1198" s="157" t="str">
        <f t="shared" si="161"/>
        <v>F</v>
      </c>
      <c r="S1198" s="157">
        <f t="shared" si="157"/>
        <v>17.98</v>
      </c>
      <c r="T1198" s="157">
        <f t="shared" si="154"/>
        <v>58.64</v>
      </c>
      <c r="U1198" s="157">
        <f>IF(M1198&lt;&gt;0,IF(M1198=SVS,0,IF(M1198=SVSg,0,IF(M1198=Stundenverrechnungssatz!G6168,0,IF(M1198=Stundenverrechnungssatz!I6168,0,IF(M1198=Stundenverrechnungssatz!K6168,0,IF(M1198=Stundenverrechnungssatz!M6168,0,1)))))))</f>
        <v>0</v>
      </c>
      <c r="V1198" s="20"/>
    </row>
    <row r="1199" spans="1:22" s="38" customFormat="1" ht="15" customHeight="1" x14ac:dyDescent="0.2">
      <c r="A1199" s="160">
        <v>1197</v>
      </c>
      <c r="B1199" s="161" t="s">
        <v>1369</v>
      </c>
      <c r="C1199" s="161" t="s">
        <v>1371</v>
      </c>
      <c r="D1199" s="161" t="s">
        <v>210</v>
      </c>
      <c r="E1199" s="161" t="s">
        <v>1377</v>
      </c>
      <c r="F1199" s="161" t="s">
        <v>212</v>
      </c>
      <c r="G1199" s="161" t="s">
        <v>219</v>
      </c>
      <c r="H1199" s="162">
        <v>54.89</v>
      </c>
      <c r="I1199" s="163" t="s">
        <v>214</v>
      </c>
      <c r="J1199" s="158" t="s">
        <v>55</v>
      </c>
      <c r="K1199" s="159"/>
      <c r="L1199" s="153">
        <v>96.05</v>
      </c>
      <c r="M1199" s="154">
        <f t="shared" si="158"/>
        <v>17.98</v>
      </c>
      <c r="N1199" s="155" t="str">
        <f t="shared" si="159"/>
        <v/>
      </c>
      <c r="O1199" s="156">
        <f t="shared" si="160"/>
        <v>5272.1845000000003</v>
      </c>
      <c r="P1199" s="156" t="e">
        <f t="shared" si="155"/>
        <v>#VALUE!</v>
      </c>
      <c r="Q1199" s="156" t="e">
        <f t="shared" si="156"/>
        <v>#VALUE!</v>
      </c>
      <c r="R1199" s="157" t="str">
        <f t="shared" si="161"/>
        <v>F</v>
      </c>
      <c r="S1199" s="157">
        <f t="shared" si="157"/>
        <v>17.98</v>
      </c>
      <c r="T1199" s="157">
        <f t="shared" si="154"/>
        <v>54.89</v>
      </c>
      <c r="U1199" s="157">
        <f>IF(M1199&lt;&gt;0,IF(M1199=SVS,0,IF(M1199=SVSg,0,IF(M1199=Stundenverrechnungssatz!G6169,0,IF(M1199=Stundenverrechnungssatz!I6169,0,IF(M1199=Stundenverrechnungssatz!K6169,0,IF(M1199=Stundenverrechnungssatz!M6169,0,1)))))))</f>
        <v>0</v>
      </c>
      <c r="V1199" s="20"/>
    </row>
    <row r="1200" spans="1:22" s="38" customFormat="1" ht="15" customHeight="1" x14ac:dyDescent="0.2">
      <c r="A1200" s="160">
        <v>1198</v>
      </c>
      <c r="B1200" s="161" t="s">
        <v>1369</v>
      </c>
      <c r="C1200" s="161" t="s">
        <v>1371</v>
      </c>
      <c r="D1200" s="161" t="s">
        <v>210</v>
      </c>
      <c r="E1200" s="161" t="s">
        <v>1378</v>
      </c>
      <c r="F1200" s="161" t="s">
        <v>212</v>
      </c>
      <c r="G1200" s="161" t="s">
        <v>219</v>
      </c>
      <c r="H1200" s="162">
        <v>48.22</v>
      </c>
      <c r="I1200" s="163" t="s">
        <v>214</v>
      </c>
      <c r="J1200" s="158" t="s">
        <v>55</v>
      </c>
      <c r="K1200" s="159"/>
      <c r="L1200" s="153">
        <v>96.05</v>
      </c>
      <c r="M1200" s="154">
        <f t="shared" si="158"/>
        <v>17.98</v>
      </c>
      <c r="N1200" s="155" t="str">
        <f t="shared" si="159"/>
        <v/>
      </c>
      <c r="O1200" s="156">
        <f t="shared" si="160"/>
        <v>4631.5309999999999</v>
      </c>
      <c r="P1200" s="156" t="e">
        <f t="shared" si="155"/>
        <v>#VALUE!</v>
      </c>
      <c r="Q1200" s="156" t="e">
        <f t="shared" si="156"/>
        <v>#VALUE!</v>
      </c>
      <c r="R1200" s="157" t="str">
        <f t="shared" si="161"/>
        <v>F</v>
      </c>
      <c r="S1200" s="157">
        <f t="shared" si="157"/>
        <v>17.98</v>
      </c>
      <c r="T1200" s="157">
        <f t="shared" si="154"/>
        <v>48.22</v>
      </c>
      <c r="U1200" s="157">
        <f>IF(M1200&lt;&gt;0,IF(M1200=SVS,0,IF(M1200=SVSg,0,IF(M1200=Stundenverrechnungssatz!G6170,0,IF(M1200=Stundenverrechnungssatz!I6170,0,IF(M1200=Stundenverrechnungssatz!K6170,0,IF(M1200=Stundenverrechnungssatz!M6170,0,1)))))))</f>
        <v>0</v>
      </c>
      <c r="V1200" s="20"/>
    </row>
    <row r="1201" spans="1:22" s="38" customFormat="1" ht="15" customHeight="1" x14ac:dyDescent="0.2">
      <c r="A1201" s="160">
        <v>1199</v>
      </c>
      <c r="B1201" s="161" t="s">
        <v>1369</v>
      </c>
      <c r="C1201" s="161" t="s">
        <v>1371</v>
      </c>
      <c r="D1201" s="161" t="s">
        <v>210</v>
      </c>
      <c r="E1201" s="161" t="s">
        <v>1379</v>
      </c>
      <c r="F1201" s="161" t="s">
        <v>212</v>
      </c>
      <c r="G1201" s="161" t="s">
        <v>219</v>
      </c>
      <c r="H1201" s="162">
        <v>17.39</v>
      </c>
      <c r="I1201" s="163" t="s">
        <v>214</v>
      </c>
      <c r="J1201" s="158" t="s">
        <v>55</v>
      </c>
      <c r="K1201" s="159"/>
      <c r="L1201" s="153">
        <v>96.05</v>
      </c>
      <c r="M1201" s="154">
        <f t="shared" si="158"/>
        <v>17.98</v>
      </c>
      <c r="N1201" s="155" t="str">
        <f t="shared" si="159"/>
        <v/>
      </c>
      <c r="O1201" s="156">
        <f t="shared" si="160"/>
        <v>1670.3095000000001</v>
      </c>
      <c r="P1201" s="156" t="e">
        <f t="shared" si="155"/>
        <v>#VALUE!</v>
      </c>
      <c r="Q1201" s="156" t="e">
        <f t="shared" si="156"/>
        <v>#VALUE!</v>
      </c>
      <c r="R1201" s="157" t="str">
        <f t="shared" si="161"/>
        <v>F</v>
      </c>
      <c r="S1201" s="157">
        <f t="shared" si="157"/>
        <v>17.98</v>
      </c>
      <c r="T1201" s="157">
        <f t="shared" si="154"/>
        <v>17.39</v>
      </c>
      <c r="U1201" s="157">
        <f>IF(M1201&lt;&gt;0,IF(M1201=SVS,0,IF(M1201=SVSg,0,IF(M1201=Stundenverrechnungssatz!G6171,0,IF(M1201=Stundenverrechnungssatz!I6171,0,IF(M1201=Stundenverrechnungssatz!K6171,0,IF(M1201=Stundenverrechnungssatz!M6171,0,1)))))))</f>
        <v>0</v>
      </c>
      <c r="V1201" s="20"/>
    </row>
    <row r="1202" spans="1:22" s="38" customFormat="1" ht="15" customHeight="1" x14ac:dyDescent="0.2">
      <c r="A1202" s="160">
        <v>1200</v>
      </c>
      <c r="B1202" s="161" t="s">
        <v>1369</v>
      </c>
      <c r="C1202" s="161" t="s">
        <v>1371</v>
      </c>
      <c r="D1202" s="161" t="s">
        <v>210</v>
      </c>
      <c r="E1202" s="161" t="s">
        <v>1380</v>
      </c>
      <c r="F1202" s="161" t="s">
        <v>212</v>
      </c>
      <c r="G1202" s="161" t="s">
        <v>219</v>
      </c>
      <c r="H1202" s="162">
        <v>65.67</v>
      </c>
      <c r="I1202" s="163" t="s">
        <v>214</v>
      </c>
      <c r="J1202" s="158" t="s">
        <v>55</v>
      </c>
      <c r="K1202" s="159"/>
      <c r="L1202" s="153">
        <v>96.05</v>
      </c>
      <c r="M1202" s="154">
        <f t="shared" si="158"/>
        <v>17.98</v>
      </c>
      <c r="N1202" s="155" t="str">
        <f t="shared" si="159"/>
        <v/>
      </c>
      <c r="O1202" s="156">
        <f t="shared" si="160"/>
        <v>6307.6035000000002</v>
      </c>
      <c r="P1202" s="156" t="e">
        <f t="shared" si="155"/>
        <v>#VALUE!</v>
      </c>
      <c r="Q1202" s="156" t="e">
        <f t="shared" si="156"/>
        <v>#VALUE!</v>
      </c>
      <c r="R1202" s="157" t="str">
        <f t="shared" si="161"/>
        <v>F</v>
      </c>
      <c r="S1202" s="157">
        <f t="shared" si="157"/>
        <v>17.98</v>
      </c>
      <c r="T1202" s="157">
        <f t="shared" si="154"/>
        <v>65.67</v>
      </c>
      <c r="U1202" s="157">
        <f>IF(M1202&lt;&gt;0,IF(M1202=SVS,0,IF(M1202=SVSg,0,IF(M1202=Stundenverrechnungssatz!G6172,0,IF(M1202=Stundenverrechnungssatz!I6172,0,IF(M1202=Stundenverrechnungssatz!K6172,0,IF(M1202=Stundenverrechnungssatz!M6172,0,1)))))))</f>
        <v>0</v>
      </c>
      <c r="V1202" s="20"/>
    </row>
    <row r="1203" spans="1:22" s="38" customFormat="1" ht="15" customHeight="1" x14ac:dyDescent="0.2">
      <c r="A1203" s="160">
        <v>1201</v>
      </c>
      <c r="B1203" s="161" t="s">
        <v>1369</v>
      </c>
      <c r="C1203" s="161" t="s">
        <v>1371</v>
      </c>
      <c r="D1203" s="161" t="s">
        <v>210</v>
      </c>
      <c r="E1203" s="161" t="s">
        <v>1381</v>
      </c>
      <c r="F1203" s="161" t="s">
        <v>212</v>
      </c>
      <c r="G1203" s="161" t="s">
        <v>219</v>
      </c>
      <c r="H1203" s="162">
        <v>97.78</v>
      </c>
      <c r="I1203" s="163" t="s">
        <v>214</v>
      </c>
      <c r="J1203" s="158" t="s">
        <v>55</v>
      </c>
      <c r="K1203" s="159"/>
      <c r="L1203" s="153">
        <v>96.05</v>
      </c>
      <c r="M1203" s="154">
        <f t="shared" si="158"/>
        <v>17.98</v>
      </c>
      <c r="N1203" s="155" t="str">
        <f t="shared" si="159"/>
        <v/>
      </c>
      <c r="O1203" s="156">
        <f t="shared" si="160"/>
        <v>9391.7690000000002</v>
      </c>
      <c r="P1203" s="156" t="e">
        <f t="shared" si="155"/>
        <v>#VALUE!</v>
      </c>
      <c r="Q1203" s="156" t="e">
        <f t="shared" si="156"/>
        <v>#VALUE!</v>
      </c>
      <c r="R1203" s="157" t="str">
        <f t="shared" si="161"/>
        <v>F</v>
      </c>
      <c r="S1203" s="157">
        <f t="shared" si="157"/>
        <v>17.98</v>
      </c>
      <c r="T1203" s="157">
        <f t="shared" si="154"/>
        <v>97.78</v>
      </c>
      <c r="U1203" s="157">
        <f>IF(M1203&lt;&gt;0,IF(M1203=SVS,0,IF(M1203=SVSg,0,IF(M1203=Stundenverrechnungssatz!G6173,0,IF(M1203=Stundenverrechnungssatz!I6173,0,IF(M1203=Stundenverrechnungssatz!K6173,0,IF(M1203=Stundenverrechnungssatz!M6173,0,1)))))))</f>
        <v>0</v>
      </c>
      <c r="V1203" s="20"/>
    </row>
    <row r="1204" spans="1:22" s="38" customFormat="1" ht="15" customHeight="1" x14ac:dyDescent="0.2">
      <c r="A1204" s="160">
        <v>1202</v>
      </c>
      <c r="B1204" s="161" t="s">
        <v>1369</v>
      </c>
      <c r="C1204" s="161" t="s">
        <v>1371</v>
      </c>
      <c r="D1204" s="161" t="s">
        <v>210</v>
      </c>
      <c r="E1204" s="161" t="s">
        <v>1382</v>
      </c>
      <c r="F1204" s="161" t="s">
        <v>212</v>
      </c>
      <c r="G1204" s="161" t="s">
        <v>531</v>
      </c>
      <c r="H1204" s="162">
        <v>99.47</v>
      </c>
      <c r="I1204" s="163" t="s">
        <v>214</v>
      </c>
      <c r="J1204" s="158" t="s">
        <v>55</v>
      </c>
      <c r="K1204" s="159"/>
      <c r="L1204" s="153">
        <v>96.05</v>
      </c>
      <c r="M1204" s="154">
        <f t="shared" si="158"/>
        <v>17.98</v>
      </c>
      <c r="N1204" s="155" t="str">
        <f t="shared" si="159"/>
        <v/>
      </c>
      <c r="O1204" s="156">
        <f t="shared" si="160"/>
        <v>9554.093499999999</v>
      </c>
      <c r="P1204" s="156" t="e">
        <f t="shared" si="155"/>
        <v>#VALUE!</v>
      </c>
      <c r="Q1204" s="156" t="e">
        <f t="shared" si="156"/>
        <v>#VALUE!</v>
      </c>
      <c r="R1204" s="157" t="str">
        <f t="shared" si="161"/>
        <v>F</v>
      </c>
      <c r="S1204" s="157">
        <f t="shared" si="157"/>
        <v>17.98</v>
      </c>
      <c r="T1204" s="157">
        <f t="shared" si="154"/>
        <v>99.47</v>
      </c>
      <c r="U1204" s="157">
        <f>IF(M1204&lt;&gt;0,IF(M1204=SVS,0,IF(M1204=SVSg,0,IF(M1204=Stundenverrechnungssatz!G6174,0,IF(M1204=Stundenverrechnungssatz!I6174,0,IF(M1204=Stundenverrechnungssatz!K6174,0,IF(M1204=Stundenverrechnungssatz!M6174,0,1)))))))</f>
        <v>0</v>
      </c>
      <c r="V1204" s="20"/>
    </row>
    <row r="1205" spans="1:22" s="38" customFormat="1" ht="15" customHeight="1" x14ac:dyDescent="0.2">
      <c r="A1205" s="160">
        <v>1203</v>
      </c>
      <c r="B1205" s="161" t="s">
        <v>1369</v>
      </c>
      <c r="C1205" s="161" t="s">
        <v>1371</v>
      </c>
      <c r="D1205" s="161" t="s">
        <v>210</v>
      </c>
      <c r="E1205" s="161" t="s">
        <v>1383</v>
      </c>
      <c r="F1205" s="161" t="s">
        <v>212</v>
      </c>
      <c r="G1205" s="161" t="s">
        <v>221</v>
      </c>
      <c r="H1205" s="162">
        <v>97.75</v>
      </c>
      <c r="I1205" s="163" t="s">
        <v>214</v>
      </c>
      <c r="J1205" s="158" t="s">
        <v>36</v>
      </c>
      <c r="K1205" s="159"/>
      <c r="L1205" s="153">
        <v>191.11</v>
      </c>
      <c r="M1205" s="154">
        <f t="shared" si="158"/>
        <v>17.98</v>
      </c>
      <c r="N1205" s="155" t="str">
        <f t="shared" si="159"/>
        <v/>
      </c>
      <c r="O1205" s="156">
        <f t="shared" si="160"/>
        <v>18681.002500000002</v>
      </c>
      <c r="P1205" s="156" t="e">
        <f t="shared" si="155"/>
        <v>#VALUE!</v>
      </c>
      <c r="Q1205" s="156" t="e">
        <f t="shared" si="156"/>
        <v>#VALUE!</v>
      </c>
      <c r="R1205" s="157" t="str">
        <f t="shared" si="161"/>
        <v>F</v>
      </c>
      <c r="S1205" s="157">
        <f t="shared" si="157"/>
        <v>17.98</v>
      </c>
      <c r="T1205" s="157">
        <f t="shared" si="154"/>
        <v>97.75</v>
      </c>
      <c r="U1205" s="157">
        <f>IF(M1205&lt;&gt;0,IF(M1205=SVS,0,IF(M1205=SVSg,0,IF(M1205=Stundenverrechnungssatz!G6175,0,IF(M1205=Stundenverrechnungssatz!I6175,0,IF(M1205=Stundenverrechnungssatz!K6175,0,IF(M1205=Stundenverrechnungssatz!M6175,0,1)))))))</f>
        <v>0</v>
      </c>
      <c r="V1205" s="20"/>
    </row>
    <row r="1206" spans="1:22" s="38" customFormat="1" ht="15" customHeight="1" x14ac:dyDescent="0.2">
      <c r="A1206" s="160">
        <v>1204</v>
      </c>
      <c r="B1206" s="161" t="s">
        <v>1369</v>
      </c>
      <c r="C1206" s="161" t="s">
        <v>1371</v>
      </c>
      <c r="D1206" s="161" t="s">
        <v>210</v>
      </c>
      <c r="E1206" s="161" t="s">
        <v>1384</v>
      </c>
      <c r="F1206" s="161" t="s">
        <v>212</v>
      </c>
      <c r="G1206" s="161" t="s">
        <v>530</v>
      </c>
      <c r="H1206" s="162">
        <v>45.86</v>
      </c>
      <c r="I1206" s="163" t="s">
        <v>214</v>
      </c>
      <c r="J1206" s="158" t="s">
        <v>55</v>
      </c>
      <c r="K1206" s="159"/>
      <c r="L1206" s="153">
        <v>96.05</v>
      </c>
      <c r="M1206" s="154">
        <f t="shared" si="158"/>
        <v>17.98</v>
      </c>
      <c r="N1206" s="155" t="str">
        <f t="shared" si="159"/>
        <v/>
      </c>
      <c r="O1206" s="156">
        <f t="shared" si="160"/>
        <v>4404.8530000000001</v>
      </c>
      <c r="P1206" s="156" t="e">
        <f t="shared" si="155"/>
        <v>#VALUE!</v>
      </c>
      <c r="Q1206" s="156" t="e">
        <f t="shared" si="156"/>
        <v>#VALUE!</v>
      </c>
      <c r="R1206" s="157" t="str">
        <f t="shared" si="161"/>
        <v>F</v>
      </c>
      <c r="S1206" s="157">
        <f t="shared" si="157"/>
        <v>17.98</v>
      </c>
      <c r="T1206" s="157">
        <f t="shared" si="154"/>
        <v>45.86</v>
      </c>
      <c r="U1206" s="157">
        <f>IF(M1206&lt;&gt;0,IF(M1206=SVS,0,IF(M1206=SVSg,0,IF(M1206=Stundenverrechnungssatz!G6176,0,IF(M1206=Stundenverrechnungssatz!I6176,0,IF(M1206=Stundenverrechnungssatz!K6176,0,IF(M1206=Stundenverrechnungssatz!M6176,0,1)))))))</f>
        <v>0</v>
      </c>
      <c r="V1206" s="20"/>
    </row>
    <row r="1207" spans="1:22" s="38" customFormat="1" ht="15" customHeight="1" x14ac:dyDescent="0.2">
      <c r="A1207" s="160">
        <v>1205</v>
      </c>
      <c r="B1207" s="161" t="s">
        <v>1369</v>
      </c>
      <c r="C1207" s="161" t="s">
        <v>1371</v>
      </c>
      <c r="D1207" s="161" t="s">
        <v>210</v>
      </c>
      <c r="E1207" s="161" t="s">
        <v>1385</v>
      </c>
      <c r="F1207" s="161" t="s">
        <v>231</v>
      </c>
      <c r="G1207" s="161" t="s">
        <v>219</v>
      </c>
      <c r="H1207" s="162">
        <v>71.98</v>
      </c>
      <c r="I1207" s="163"/>
      <c r="J1207" s="158" t="s">
        <v>53</v>
      </c>
      <c r="K1207" s="159"/>
      <c r="L1207" s="153">
        <v>96.05</v>
      </c>
      <c r="M1207" s="154">
        <f t="shared" si="158"/>
        <v>17.98</v>
      </c>
      <c r="N1207" s="155" t="str">
        <f t="shared" si="159"/>
        <v/>
      </c>
      <c r="O1207" s="156">
        <f t="shared" si="160"/>
        <v>6913.6790000000001</v>
      </c>
      <c r="P1207" s="156" t="e">
        <f t="shared" si="155"/>
        <v>#VALUE!</v>
      </c>
      <c r="Q1207" s="156" t="e">
        <f t="shared" si="156"/>
        <v>#VALUE!</v>
      </c>
      <c r="R1207" s="157" t="str">
        <f t="shared" si="161"/>
        <v>E</v>
      </c>
      <c r="S1207" s="157">
        <f t="shared" si="157"/>
        <v>17.98</v>
      </c>
      <c r="T1207" s="157">
        <f t="shared" si="154"/>
        <v>0</v>
      </c>
      <c r="U1207" s="157">
        <f>IF(M1207&lt;&gt;0,IF(M1207=SVS,0,IF(M1207=SVSg,0,IF(M1207=Stundenverrechnungssatz!G6177,0,IF(M1207=Stundenverrechnungssatz!I6177,0,IF(M1207=Stundenverrechnungssatz!K6177,0,IF(M1207=Stundenverrechnungssatz!M6177,0,1)))))))</f>
        <v>0</v>
      </c>
      <c r="V1207" s="20"/>
    </row>
    <row r="1208" spans="1:22" s="38" customFormat="1" ht="15" customHeight="1" x14ac:dyDescent="0.2">
      <c r="A1208" s="160">
        <v>1206</v>
      </c>
      <c r="B1208" s="161" t="s">
        <v>1369</v>
      </c>
      <c r="C1208" s="161" t="s">
        <v>1371</v>
      </c>
      <c r="D1208" s="161" t="s">
        <v>210</v>
      </c>
      <c r="E1208" s="161" t="s">
        <v>1386</v>
      </c>
      <c r="F1208" s="161" t="s">
        <v>231</v>
      </c>
      <c r="G1208" s="161" t="s">
        <v>219</v>
      </c>
      <c r="H1208" s="162">
        <v>26.22</v>
      </c>
      <c r="I1208" s="163"/>
      <c r="J1208" s="158" t="s">
        <v>53</v>
      </c>
      <c r="K1208" s="159"/>
      <c r="L1208" s="153">
        <v>96.05</v>
      </c>
      <c r="M1208" s="154">
        <f t="shared" si="158"/>
        <v>17.98</v>
      </c>
      <c r="N1208" s="155" t="str">
        <f t="shared" si="159"/>
        <v/>
      </c>
      <c r="O1208" s="156">
        <f t="shared" si="160"/>
        <v>2518.431</v>
      </c>
      <c r="P1208" s="156" t="e">
        <f t="shared" si="155"/>
        <v>#VALUE!</v>
      </c>
      <c r="Q1208" s="156" t="e">
        <f t="shared" si="156"/>
        <v>#VALUE!</v>
      </c>
      <c r="R1208" s="157" t="str">
        <f t="shared" si="161"/>
        <v>E</v>
      </c>
      <c r="S1208" s="157">
        <f t="shared" si="157"/>
        <v>17.98</v>
      </c>
      <c r="T1208" s="157">
        <f t="shared" si="154"/>
        <v>0</v>
      </c>
      <c r="U1208" s="157">
        <f>IF(M1208&lt;&gt;0,IF(M1208=SVS,0,IF(M1208=SVSg,0,IF(M1208=Stundenverrechnungssatz!G6178,0,IF(M1208=Stundenverrechnungssatz!I6178,0,IF(M1208=Stundenverrechnungssatz!K6178,0,IF(M1208=Stundenverrechnungssatz!M6178,0,1)))))))</f>
        <v>0</v>
      </c>
      <c r="V1208" s="20"/>
    </row>
    <row r="1209" spans="1:22" s="38" customFormat="1" ht="15" customHeight="1" x14ac:dyDescent="0.2">
      <c r="A1209" s="160">
        <v>1207</v>
      </c>
      <c r="B1209" s="161" t="s">
        <v>1369</v>
      </c>
      <c r="C1209" s="161" t="s">
        <v>1371</v>
      </c>
      <c r="D1209" s="161" t="s">
        <v>210</v>
      </c>
      <c r="E1209" s="161" t="s">
        <v>1387</v>
      </c>
      <c r="F1209" s="161" t="s">
        <v>231</v>
      </c>
      <c r="G1209" s="161" t="s">
        <v>219</v>
      </c>
      <c r="H1209" s="162">
        <v>11.66</v>
      </c>
      <c r="I1209" s="163"/>
      <c r="J1209" s="158" t="s">
        <v>53</v>
      </c>
      <c r="K1209" s="159"/>
      <c r="L1209" s="153">
        <v>96.05</v>
      </c>
      <c r="M1209" s="154">
        <f t="shared" si="158"/>
        <v>17.98</v>
      </c>
      <c r="N1209" s="155" t="str">
        <f t="shared" si="159"/>
        <v/>
      </c>
      <c r="O1209" s="156">
        <f t="shared" si="160"/>
        <v>1119.943</v>
      </c>
      <c r="P1209" s="156" t="e">
        <f t="shared" si="155"/>
        <v>#VALUE!</v>
      </c>
      <c r="Q1209" s="156" t="e">
        <f t="shared" si="156"/>
        <v>#VALUE!</v>
      </c>
      <c r="R1209" s="157" t="str">
        <f t="shared" si="161"/>
        <v>E</v>
      </c>
      <c r="S1209" s="157">
        <f t="shared" si="157"/>
        <v>17.98</v>
      </c>
      <c r="T1209" s="157">
        <f t="shared" si="154"/>
        <v>0</v>
      </c>
      <c r="U1209" s="157">
        <f>IF(M1209&lt;&gt;0,IF(M1209=SVS,0,IF(M1209=SVSg,0,IF(M1209=Stundenverrechnungssatz!G6179,0,IF(M1209=Stundenverrechnungssatz!I6179,0,IF(M1209=Stundenverrechnungssatz!K6179,0,IF(M1209=Stundenverrechnungssatz!M6179,0,1)))))))</f>
        <v>0</v>
      </c>
      <c r="V1209" s="20"/>
    </row>
    <row r="1210" spans="1:22" s="38" customFormat="1" ht="15" customHeight="1" x14ac:dyDescent="0.2">
      <c r="A1210" s="160">
        <v>1208</v>
      </c>
      <c r="B1210" s="161" t="s">
        <v>1369</v>
      </c>
      <c r="C1210" s="161" t="s">
        <v>1371</v>
      </c>
      <c r="D1210" s="161" t="s">
        <v>210</v>
      </c>
      <c r="E1210" s="161" t="s">
        <v>1388</v>
      </c>
      <c r="F1210" s="161" t="s">
        <v>231</v>
      </c>
      <c r="G1210" s="161" t="s">
        <v>219</v>
      </c>
      <c r="H1210" s="162">
        <v>50.47</v>
      </c>
      <c r="I1210" s="163"/>
      <c r="J1210" s="158" t="s">
        <v>53</v>
      </c>
      <c r="K1210" s="159"/>
      <c r="L1210" s="153">
        <v>96.05</v>
      </c>
      <c r="M1210" s="154">
        <f t="shared" si="158"/>
        <v>17.98</v>
      </c>
      <c r="N1210" s="155" t="str">
        <f t="shared" si="159"/>
        <v/>
      </c>
      <c r="O1210" s="156">
        <f t="shared" si="160"/>
        <v>4847.6435000000001</v>
      </c>
      <c r="P1210" s="156" t="e">
        <f t="shared" si="155"/>
        <v>#VALUE!</v>
      </c>
      <c r="Q1210" s="156" t="e">
        <f t="shared" si="156"/>
        <v>#VALUE!</v>
      </c>
      <c r="R1210" s="157" t="str">
        <f t="shared" si="161"/>
        <v>E</v>
      </c>
      <c r="S1210" s="157">
        <f t="shared" si="157"/>
        <v>17.98</v>
      </c>
      <c r="T1210" s="157">
        <f t="shared" si="154"/>
        <v>0</v>
      </c>
      <c r="U1210" s="157">
        <f>IF(M1210&lt;&gt;0,IF(M1210=SVS,0,IF(M1210=SVSg,0,IF(M1210=Stundenverrechnungssatz!G6180,0,IF(M1210=Stundenverrechnungssatz!I6180,0,IF(M1210=Stundenverrechnungssatz!K6180,0,IF(M1210=Stundenverrechnungssatz!M6180,0,1)))))))</f>
        <v>0</v>
      </c>
      <c r="V1210" s="20"/>
    </row>
    <row r="1211" spans="1:22" s="38" customFormat="1" ht="15" customHeight="1" x14ac:dyDescent="0.2">
      <c r="A1211" s="160">
        <v>1209</v>
      </c>
      <c r="B1211" s="161" t="s">
        <v>1369</v>
      </c>
      <c r="C1211" s="161" t="s">
        <v>1371</v>
      </c>
      <c r="D1211" s="161" t="s">
        <v>210</v>
      </c>
      <c r="E1211" s="161" t="s">
        <v>1389</v>
      </c>
      <c r="F1211" s="161" t="s">
        <v>231</v>
      </c>
      <c r="G1211" s="161" t="s">
        <v>219</v>
      </c>
      <c r="H1211" s="162">
        <v>26.8</v>
      </c>
      <c r="I1211" s="163"/>
      <c r="J1211" s="158" t="s">
        <v>53</v>
      </c>
      <c r="K1211" s="159"/>
      <c r="L1211" s="153">
        <v>96.05</v>
      </c>
      <c r="M1211" s="154">
        <f t="shared" si="158"/>
        <v>17.98</v>
      </c>
      <c r="N1211" s="155" t="str">
        <f t="shared" si="159"/>
        <v/>
      </c>
      <c r="O1211" s="156">
        <f t="shared" si="160"/>
        <v>2574.14</v>
      </c>
      <c r="P1211" s="156" t="e">
        <f t="shared" si="155"/>
        <v>#VALUE!</v>
      </c>
      <c r="Q1211" s="156" t="e">
        <f t="shared" si="156"/>
        <v>#VALUE!</v>
      </c>
      <c r="R1211" s="157" t="str">
        <f t="shared" si="161"/>
        <v>E</v>
      </c>
      <c r="S1211" s="157">
        <f t="shared" si="157"/>
        <v>17.98</v>
      </c>
      <c r="T1211" s="157">
        <f t="shared" si="154"/>
        <v>0</v>
      </c>
      <c r="U1211" s="157">
        <f>IF(M1211&lt;&gt;0,IF(M1211=SVS,0,IF(M1211=SVSg,0,IF(M1211=Stundenverrechnungssatz!G6181,0,IF(M1211=Stundenverrechnungssatz!I6181,0,IF(M1211=Stundenverrechnungssatz!K6181,0,IF(M1211=Stundenverrechnungssatz!M6181,0,1)))))))</f>
        <v>0</v>
      </c>
      <c r="V1211" s="20"/>
    </row>
    <row r="1212" spans="1:22" s="38" customFormat="1" ht="15" customHeight="1" x14ac:dyDescent="0.2">
      <c r="A1212" s="160">
        <v>1210</v>
      </c>
      <c r="B1212" s="161" t="s">
        <v>1369</v>
      </c>
      <c r="C1212" s="161" t="s">
        <v>1371</v>
      </c>
      <c r="D1212" s="161" t="s">
        <v>210</v>
      </c>
      <c r="E1212" s="161" t="s">
        <v>1390</v>
      </c>
      <c r="F1212" s="161" t="s">
        <v>231</v>
      </c>
      <c r="G1212" s="161" t="s">
        <v>531</v>
      </c>
      <c r="H1212" s="162">
        <v>26.46</v>
      </c>
      <c r="I1212" s="163"/>
      <c r="J1212" s="158" t="s">
        <v>53</v>
      </c>
      <c r="K1212" s="159"/>
      <c r="L1212" s="153">
        <v>96.05</v>
      </c>
      <c r="M1212" s="154">
        <f t="shared" si="158"/>
        <v>17.98</v>
      </c>
      <c r="N1212" s="155" t="str">
        <f t="shared" si="159"/>
        <v/>
      </c>
      <c r="O1212" s="156">
        <f t="shared" si="160"/>
        <v>2541.4830000000002</v>
      </c>
      <c r="P1212" s="156" t="e">
        <f t="shared" si="155"/>
        <v>#VALUE!</v>
      </c>
      <c r="Q1212" s="156" t="e">
        <f t="shared" si="156"/>
        <v>#VALUE!</v>
      </c>
      <c r="R1212" s="157" t="str">
        <f t="shared" si="161"/>
        <v>E</v>
      </c>
      <c r="S1212" s="157">
        <f t="shared" si="157"/>
        <v>17.98</v>
      </c>
      <c r="T1212" s="157">
        <f t="shared" si="154"/>
        <v>0</v>
      </c>
      <c r="U1212" s="157">
        <f>IF(M1212&lt;&gt;0,IF(M1212=SVS,0,IF(M1212=SVSg,0,IF(M1212=Stundenverrechnungssatz!G6182,0,IF(M1212=Stundenverrechnungssatz!I6182,0,IF(M1212=Stundenverrechnungssatz!K6182,0,IF(M1212=Stundenverrechnungssatz!M6182,0,1)))))))</f>
        <v>0</v>
      </c>
      <c r="V1212" s="20"/>
    </row>
    <row r="1213" spans="1:22" s="38" customFormat="1" ht="15" customHeight="1" x14ac:dyDescent="0.2">
      <c r="A1213" s="160">
        <v>1211</v>
      </c>
      <c r="B1213" s="161" t="s">
        <v>1369</v>
      </c>
      <c r="C1213" s="161" t="s">
        <v>1371</v>
      </c>
      <c r="D1213" s="161" t="s">
        <v>210</v>
      </c>
      <c r="E1213" s="161" t="s">
        <v>1391</v>
      </c>
      <c r="F1213" s="161" t="s">
        <v>231</v>
      </c>
      <c r="G1213" s="161" t="s">
        <v>221</v>
      </c>
      <c r="H1213" s="162">
        <v>27.55</v>
      </c>
      <c r="I1213" s="163"/>
      <c r="J1213" s="158" t="s">
        <v>52</v>
      </c>
      <c r="K1213" s="159"/>
      <c r="L1213" s="153">
        <v>191.11</v>
      </c>
      <c r="M1213" s="154">
        <f t="shared" si="158"/>
        <v>17.98</v>
      </c>
      <c r="N1213" s="155" t="str">
        <f t="shared" si="159"/>
        <v/>
      </c>
      <c r="O1213" s="156">
        <f t="shared" si="160"/>
        <v>5265.0805000000009</v>
      </c>
      <c r="P1213" s="156" t="e">
        <f t="shared" si="155"/>
        <v>#VALUE!</v>
      </c>
      <c r="Q1213" s="156" t="e">
        <f t="shared" si="156"/>
        <v>#VALUE!</v>
      </c>
      <c r="R1213" s="157" t="str">
        <f t="shared" si="161"/>
        <v>E</v>
      </c>
      <c r="S1213" s="157">
        <f t="shared" si="157"/>
        <v>17.98</v>
      </c>
      <c r="T1213" s="157">
        <f t="shared" si="154"/>
        <v>0</v>
      </c>
      <c r="U1213" s="157">
        <f>IF(M1213&lt;&gt;0,IF(M1213=SVS,0,IF(M1213=SVSg,0,IF(M1213=Stundenverrechnungssatz!G6183,0,IF(M1213=Stundenverrechnungssatz!I6183,0,IF(M1213=Stundenverrechnungssatz!K6183,0,IF(M1213=Stundenverrechnungssatz!M6183,0,1)))))))</f>
        <v>0</v>
      </c>
      <c r="V1213" s="20"/>
    </row>
    <row r="1214" spans="1:22" s="38" customFormat="1" ht="15" customHeight="1" x14ac:dyDescent="0.2">
      <c r="A1214" s="160">
        <v>1212</v>
      </c>
      <c r="B1214" s="161" t="s">
        <v>1369</v>
      </c>
      <c r="C1214" s="161" t="s">
        <v>1371</v>
      </c>
      <c r="D1214" s="161" t="s">
        <v>210</v>
      </c>
      <c r="E1214" s="161" t="s">
        <v>1392</v>
      </c>
      <c r="F1214" s="161" t="s">
        <v>231</v>
      </c>
      <c r="G1214" s="161" t="s">
        <v>219</v>
      </c>
      <c r="H1214" s="162">
        <v>50.02</v>
      </c>
      <c r="I1214" s="163"/>
      <c r="J1214" s="158" t="s">
        <v>53</v>
      </c>
      <c r="K1214" s="159"/>
      <c r="L1214" s="153">
        <v>96.05</v>
      </c>
      <c r="M1214" s="154">
        <f t="shared" si="158"/>
        <v>17.98</v>
      </c>
      <c r="N1214" s="155" t="str">
        <f t="shared" si="159"/>
        <v/>
      </c>
      <c r="O1214" s="156">
        <f t="shared" si="160"/>
        <v>4804.4210000000003</v>
      </c>
      <c r="P1214" s="156" t="e">
        <f t="shared" si="155"/>
        <v>#VALUE!</v>
      </c>
      <c r="Q1214" s="156" t="e">
        <f t="shared" si="156"/>
        <v>#VALUE!</v>
      </c>
      <c r="R1214" s="157" t="str">
        <f t="shared" si="161"/>
        <v>E</v>
      </c>
      <c r="S1214" s="157">
        <f t="shared" si="157"/>
        <v>17.98</v>
      </c>
      <c r="T1214" s="157">
        <f t="shared" ref="T1214:T1277" si="162">IF(I1214="x",H1214,0)</f>
        <v>0</v>
      </c>
      <c r="U1214" s="157">
        <f>IF(M1214&lt;&gt;0,IF(M1214=SVS,0,IF(M1214=SVSg,0,IF(M1214=Stundenverrechnungssatz!G6184,0,IF(M1214=Stundenverrechnungssatz!I6184,0,IF(M1214=Stundenverrechnungssatz!K6184,0,IF(M1214=Stundenverrechnungssatz!M6184,0,1)))))))</f>
        <v>0</v>
      </c>
      <c r="V1214" s="20"/>
    </row>
    <row r="1215" spans="1:22" s="38" customFormat="1" ht="15" customHeight="1" x14ac:dyDescent="0.2">
      <c r="A1215" s="160">
        <v>1213</v>
      </c>
      <c r="B1215" s="161" t="s">
        <v>1369</v>
      </c>
      <c r="C1215" s="161" t="s">
        <v>1371</v>
      </c>
      <c r="D1215" s="161" t="s">
        <v>281</v>
      </c>
      <c r="E1215" s="161" t="s">
        <v>269</v>
      </c>
      <c r="F1215" s="161" t="s">
        <v>342</v>
      </c>
      <c r="G1215" s="161" t="s">
        <v>351</v>
      </c>
      <c r="H1215" s="162">
        <v>58.66</v>
      </c>
      <c r="I1215" s="163"/>
      <c r="J1215" s="158" t="s">
        <v>66</v>
      </c>
      <c r="K1215" s="159"/>
      <c r="L1215" s="153">
        <v>1</v>
      </c>
      <c r="M1215" s="154">
        <f t="shared" si="158"/>
        <v>17.98</v>
      </c>
      <c r="N1215" s="155" t="str">
        <f t="shared" si="159"/>
        <v/>
      </c>
      <c r="O1215" s="156">
        <f t="shared" si="160"/>
        <v>58.66</v>
      </c>
      <c r="P1215" s="156" t="e">
        <f t="shared" si="155"/>
        <v>#VALUE!</v>
      </c>
      <c r="Q1215" s="156" t="e">
        <f t="shared" si="156"/>
        <v>#VALUE!</v>
      </c>
      <c r="R1215" s="157" t="str">
        <f t="shared" si="161"/>
        <v>T</v>
      </c>
      <c r="S1215" s="157">
        <f t="shared" si="157"/>
        <v>17.98</v>
      </c>
      <c r="T1215" s="157">
        <f t="shared" si="162"/>
        <v>0</v>
      </c>
      <c r="U1215" s="157">
        <f>IF(M1215&lt;&gt;0,IF(M1215=SVS,0,IF(M1215=SVSg,0,IF(M1215=Stundenverrechnungssatz!G6185,0,IF(M1215=Stundenverrechnungssatz!I6185,0,IF(M1215=Stundenverrechnungssatz!K6185,0,IF(M1215=Stundenverrechnungssatz!M6185,0,1)))))))</f>
        <v>0</v>
      </c>
      <c r="V1215" s="20"/>
    </row>
    <row r="1216" spans="1:22" s="38" customFormat="1" ht="15" customHeight="1" x14ac:dyDescent="0.2">
      <c r="A1216" s="160">
        <v>1214</v>
      </c>
      <c r="B1216" s="161" t="s">
        <v>1369</v>
      </c>
      <c r="C1216" s="161" t="s">
        <v>1371</v>
      </c>
      <c r="D1216" s="161" t="s">
        <v>281</v>
      </c>
      <c r="E1216" s="161" t="s">
        <v>270</v>
      </c>
      <c r="F1216" s="161" t="s">
        <v>343</v>
      </c>
      <c r="G1216" s="161" t="s">
        <v>221</v>
      </c>
      <c r="H1216" s="162">
        <v>74.489999999999995</v>
      </c>
      <c r="I1216" s="163"/>
      <c r="J1216" s="158" t="s">
        <v>64</v>
      </c>
      <c r="K1216" s="159"/>
      <c r="L1216" s="153">
        <v>9</v>
      </c>
      <c r="M1216" s="154">
        <f t="shared" si="158"/>
        <v>17.98</v>
      </c>
      <c r="N1216" s="155" t="str">
        <f t="shared" si="159"/>
        <v/>
      </c>
      <c r="O1216" s="156">
        <f t="shared" si="160"/>
        <v>670.41</v>
      </c>
      <c r="P1216" s="156" t="e">
        <f t="shared" si="155"/>
        <v>#VALUE!</v>
      </c>
      <c r="Q1216" s="156" t="e">
        <f t="shared" si="156"/>
        <v>#VALUE!</v>
      </c>
      <c r="R1216" s="157" t="str">
        <f t="shared" si="161"/>
        <v>T</v>
      </c>
      <c r="S1216" s="157">
        <f t="shared" si="157"/>
        <v>17.98</v>
      </c>
      <c r="T1216" s="157">
        <f t="shared" si="162"/>
        <v>0</v>
      </c>
      <c r="U1216" s="157">
        <f>IF(M1216&lt;&gt;0,IF(M1216=SVS,0,IF(M1216=SVSg,0,IF(M1216=Stundenverrechnungssatz!G6186,0,IF(M1216=Stundenverrechnungssatz!I6186,0,IF(M1216=Stundenverrechnungssatz!K6186,0,IF(M1216=Stundenverrechnungssatz!M6186,0,1)))))))</f>
        <v>0</v>
      </c>
      <c r="V1216" s="20"/>
    </row>
    <row r="1217" spans="1:22" s="38" customFormat="1" ht="15" customHeight="1" x14ac:dyDescent="0.2">
      <c r="A1217" s="160">
        <v>1215</v>
      </c>
      <c r="B1217" s="161" t="s">
        <v>1369</v>
      </c>
      <c r="C1217" s="161" t="s">
        <v>1371</v>
      </c>
      <c r="D1217" s="161" t="s">
        <v>281</v>
      </c>
      <c r="E1217" s="161" t="s">
        <v>272</v>
      </c>
      <c r="F1217" s="161" t="s">
        <v>263</v>
      </c>
      <c r="G1217" s="161" t="s">
        <v>351</v>
      </c>
      <c r="H1217" s="162">
        <v>28.08</v>
      </c>
      <c r="I1217" s="163"/>
      <c r="J1217" s="158" t="s">
        <v>64</v>
      </c>
      <c r="K1217" s="159"/>
      <c r="L1217" s="153">
        <v>9</v>
      </c>
      <c r="M1217" s="154">
        <f t="shared" si="158"/>
        <v>17.98</v>
      </c>
      <c r="N1217" s="155" t="str">
        <f t="shared" si="159"/>
        <v/>
      </c>
      <c r="O1217" s="156">
        <f t="shared" si="160"/>
        <v>252.71999999999997</v>
      </c>
      <c r="P1217" s="156" t="e">
        <f t="shared" si="155"/>
        <v>#VALUE!</v>
      </c>
      <c r="Q1217" s="156" t="e">
        <f t="shared" si="156"/>
        <v>#VALUE!</v>
      </c>
      <c r="R1217" s="157" t="str">
        <f t="shared" si="161"/>
        <v>T</v>
      </c>
      <c r="S1217" s="157">
        <f t="shared" si="157"/>
        <v>17.98</v>
      </c>
      <c r="T1217" s="157">
        <f t="shared" si="162"/>
        <v>0</v>
      </c>
      <c r="U1217" s="157">
        <f>IF(M1217&lt;&gt;0,IF(M1217=SVS,0,IF(M1217=SVSg,0,IF(M1217=Stundenverrechnungssatz!G6187,0,IF(M1217=Stundenverrechnungssatz!I6187,0,IF(M1217=Stundenverrechnungssatz!K6187,0,IF(M1217=Stundenverrechnungssatz!M6187,0,1)))))))</f>
        <v>0</v>
      </c>
      <c r="V1217" s="20"/>
    </row>
    <row r="1218" spans="1:22" s="38" customFormat="1" ht="15" customHeight="1" x14ac:dyDescent="0.2">
      <c r="A1218" s="160">
        <v>1216</v>
      </c>
      <c r="B1218" s="161" t="s">
        <v>1369</v>
      </c>
      <c r="C1218" s="161" t="s">
        <v>1371</v>
      </c>
      <c r="D1218" s="161" t="s">
        <v>281</v>
      </c>
      <c r="E1218" s="161" t="s">
        <v>273</v>
      </c>
      <c r="F1218" s="161" t="s">
        <v>364</v>
      </c>
      <c r="G1218" s="161" t="s">
        <v>221</v>
      </c>
      <c r="H1218" s="162">
        <v>28.08</v>
      </c>
      <c r="I1218" s="163"/>
      <c r="J1218" s="158" t="s">
        <v>63</v>
      </c>
      <c r="K1218" s="159"/>
      <c r="L1218" s="153">
        <v>38.08</v>
      </c>
      <c r="M1218" s="154">
        <f t="shared" si="158"/>
        <v>17.98</v>
      </c>
      <c r="N1218" s="155" t="str">
        <f t="shared" si="159"/>
        <v/>
      </c>
      <c r="O1218" s="156">
        <f t="shared" si="160"/>
        <v>1069.2864</v>
      </c>
      <c r="P1218" s="156" t="e">
        <f t="shared" si="155"/>
        <v>#VALUE!</v>
      </c>
      <c r="Q1218" s="156" t="e">
        <f t="shared" si="156"/>
        <v>#VALUE!</v>
      </c>
      <c r="R1218" s="157" t="str">
        <f t="shared" si="161"/>
        <v>T</v>
      </c>
      <c r="S1218" s="157">
        <f t="shared" si="157"/>
        <v>17.98</v>
      </c>
      <c r="T1218" s="157">
        <f t="shared" si="162"/>
        <v>0</v>
      </c>
      <c r="U1218" s="157">
        <f>IF(M1218&lt;&gt;0,IF(M1218=SVS,0,IF(M1218=SVSg,0,IF(M1218=Stundenverrechnungssatz!G6188,0,IF(M1218=Stundenverrechnungssatz!I6188,0,IF(M1218=Stundenverrechnungssatz!K6188,0,IF(M1218=Stundenverrechnungssatz!M6188,0,1)))))))</f>
        <v>0</v>
      </c>
      <c r="V1218" s="20"/>
    </row>
    <row r="1219" spans="1:22" s="38" customFormat="1" ht="15" customHeight="1" x14ac:dyDescent="0.2">
      <c r="A1219" s="160">
        <v>1217</v>
      </c>
      <c r="B1219" s="161" t="s">
        <v>1369</v>
      </c>
      <c r="C1219" s="161" t="s">
        <v>1371</v>
      </c>
      <c r="D1219" s="161" t="s">
        <v>281</v>
      </c>
      <c r="E1219" s="161" t="s">
        <v>274</v>
      </c>
      <c r="F1219" s="161" t="s">
        <v>216</v>
      </c>
      <c r="G1219" s="161" t="s">
        <v>221</v>
      </c>
      <c r="H1219" s="162">
        <v>6.05</v>
      </c>
      <c r="I1219" s="163"/>
      <c r="J1219" s="158" t="s">
        <v>119</v>
      </c>
      <c r="K1219" s="159"/>
      <c r="L1219" s="153">
        <v>0</v>
      </c>
      <c r="M1219" s="154">
        <f t="shared" si="158"/>
        <v>17.98</v>
      </c>
      <c r="N1219" s="155">
        <f t="shared" si="159"/>
        <v>1.0000000000000001E-5</v>
      </c>
      <c r="O1219" s="156">
        <f t="shared" si="160"/>
        <v>0</v>
      </c>
      <c r="P1219" s="156">
        <f t="shared" si="155"/>
        <v>0</v>
      </c>
      <c r="Q1219" s="156">
        <f t="shared" si="156"/>
        <v>0</v>
      </c>
      <c r="R1219" s="157" t="str">
        <f t="shared" si="161"/>
        <v>n</v>
      </c>
      <c r="S1219" s="157">
        <f t="shared" si="157"/>
        <v>17.98</v>
      </c>
      <c r="T1219" s="157">
        <f t="shared" si="162"/>
        <v>0</v>
      </c>
      <c r="U1219" s="157">
        <f>IF(M1219&lt;&gt;0,IF(M1219=SVS,0,IF(M1219=SVSg,0,IF(M1219=Stundenverrechnungssatz!G6189,0,IF(M1219=Stundenverrechnungssatz!I6189,0,IF(M1219=Stundenverrechnungssatz!K6189,0,IF(M1219=Stundenverrechnungssatz!M6189,0,1)))))))</f>
        <v>0</v>
      </c>
      <c r="V1219" s="20"/>
    </row>
    <row r="1220" spans="1:22" s="38" customFormat="1" ht="15" customHeight="1" x14ac:dyDescent="0.2">
      <c r="A1220" s="160">
        <v>1218</v>
      </c>
      <c r="B1220" s="161" t="s">
        <v>1369</v>
      </c>
      <c r="C1220" s="161" t="s">
        <v>1371</v>
      </c>
      <c r="D1220" s="161" t="s">
        <v>281</v>
      </c>
      <c r="E1220" s="161" t="s">
        <v>275</v>
      </c>
      <c r="F1220" s="161" t="s">
        <v>314</v>
      </c>
      <c r="G1220" s="161" t="s">
        <v>221</v>
      </c>
      <c r="H1220" s="162">
        <v>17.71</v>
      </c>
      <c r="I1220" s="163"/>
      <c r="J1220" s="158" t="s">
        <v>32</v>
      </c>
      <c r="K1220" s="159"/>
      <c r="L1220" s="153">
        <v>96.05</v>
      </c>
      <c r="M1220" s="154">
        <f t="shared" si="158"/>
        <v>17.98</v>
      </c>
      <c r="N1220" s="155" t="str">
        <f t="shared" si="159"/>
        <v/>
      </c>
      <c r="O1220" s="156">
        <f t="shared" si="160"/>
        <v>1701.0454999999999</v>
      </c>
      <c r="P1220" s="156" t="e">
        <f t="shared" si="155"/>
        <v>#VALUE!</v>
      </c>
      <c r="Q1220" s="156" t="e">
        <f t="shared" si="156"/>
        <v>#VALUE!</v>
      </c>
      <c r="R1220" s="157" t="str">
        <f t="shared" si="161"/>
        <v>B</v>
      </c>
      <c r="S1220" s="157">
        <f t="shared" si="157"/>
        <v>17.98</v>
      </c>
      <c r="T1220" s="157">
        <f t="shared" si="162"/>
        <v>0</v>
      </c>
      <c r="U1220" s="157">
        <f>IF(M1220&lt;&gt;0,IF(M1220=SVS,0,IF(M1220=SVSg,0,IF(M1220=Stundenverrechnungssatz!G6190,0,IF(M1220=Stundenverrechnungssatz!I6190,0,IF(M1220=Stundenverrechnungssatz!K6190,0,IF(M1220=Stundenverrechnungssatz!M6190,0,1)))))))</f>
        <v>0</v>
      </c>
      <c r="V1220" s="20"/>
    </row>
    <row r="1221" spans="1:22" s="38" customFormat="1" ht="15" customHeight="1" x14ac:dyDescent="0.2">
      <c r="A1221" s="160">
        <v>1219</v>
      </c>
      <c r="B1221" s="161" t="s">
        <v>1369</v>
      </c>
      <c r="C1221" s="161" t="s">
        <v>1371</v>
      </c>
      <c r="D1221" s="161" t="s">
        <v>281</v>
      </c>
      <c r="E1221" s="161" t="s">
        <v>276</v>
      </c>
      <c r="F1221" s="161" t="s">
        <v>220</v>
      </c>
      <c r="G1221" s="161" t="s">
        <v>221</v>
      </c>
      <c r="H1221" s="162">
        <v>80.180000000000007</v>
      </c>
      <c r="I1221" s="163" t="s">
        <v>214</v>
      </c>
      <c r="J1221" s="158" t="s">
        <v>32</v>
      </c>
      <c r="K1221" s="159"/>
      <c r="L1221" s="153">
        <v>96.05</v>
      </c>
      <c r="M1221" s="154">
        <f t="shared" si="158"/>
        <v>17.98</v>
      </c>
      <c r="N1221" s="155" t="str">
        <f t="shared" si="159"/>
        <v/>
      </c>
      <c r="O1221" s="156">
        <f t="shared" si="160"/>
        <v>7701.2890000000007</v>
      </c>
      <c r="P1221" s="156" t="e">
        <f t="shared" ref="P1221:P1284" si="163">O1221/N1221</f>
        <v>#VALUE!</v>
      </c>
      <c r="Q1221" s="156" t="e">
        <f t="shared" ref="Q1221:Q1284" si="164">P1221*M1221</f>
        <v>#VALUE!</v>
      </c>
      <c r="R1221" s="157" t="str">
        <f t="shared" si="161"/>
        <v>B</v>
      </c>
      <c r="S1221" s="157">
        <f t="shared" ref="S1221:S1284" si="165">IF(M1221=SVS,M1221,"")</f>
        <v>17.98</v>
      </c>
      <c r="T1221" s="157">
        <f t="shared" si="162"/>
        <v>80.180000000000007</v>
      </c>
      <c r="U1221" s="157">
        <f>IF(M1221&lt;&gt;0,IF(M1221=SVS,0,IF(M1221=SVSg,0,IF(M1221=Stundenverrechnungssatz!G6191,0,IF(M1221=Stundenverrechnungssatz!I6191,0,IF(M1221=Stundenverrechnungssatz!K6191,0,IF(M1221=Stundenverrechnungssatz!M6191,0,1)))))))</f>
        <v>0</v>
      </c>
      <c r="V1221" s="20"/>
    </row>
    <row r="1222" spans="1:22" s="38" customFormat="1" ht="15" customHeight="1" x14ac:dyDescent="0.2">
      <c r="A1222" s="160">
        <v>1220</v>
      </c>
      <c r="B1222" s="161" t="s">
        <v>1369</v>
      </c>
      <c r="C1222" s="161" t="s">
        <v>1371</v>
      </c>
      <c r="D1222" s="161" t="s">
        <v>281</v>
      </c>
      <c r="E1222" s="161" t="s">
        <v>277</v>
      </c>
      <c r="F1222" s="161" t="s">
        <v>222</v>
      </c>
      <c r="G1222" s="161" t="s">
        <v>221</v>
      </c>
      <c r="H1222" s="162">
        <v>100.21</v>
      </c>
      <c r="I1222" s="163"/>
      <c r="J1222" s="158" t="s">
        <v>32</v>
      </c>
      <c r="K1222" s="159"/>
      <c r="L1222" s="153">
        <v>96.05</v>
      </c>
      <c r="M1222" s="154">
        <f t="shared" ref="M1222:M1285" si="166">SVS</f>
        <v>17.98</v>
      </c>
      <c r="N1222" s="155" t="str">
        <f t="shared" ref="N1222:N1285" si="167">IF(VLOOKUP(J1222,Vorgaben,4,FALSE)=0,"",VLOOKUP(J1222,Vorgaben,4,FALSE))</f>
        <v/>
      </c>
      <c r="O1222" s="156">
        <f t="shared" ref="O1222:O1285" si="168">H1222*L1222</f>
        <v>9625.1704999999984</v>
      </c>
      <c r="P1222" s="156" t="e">
        <f t="shared" si="163"/>
        <v>#VALUE!</v>
      </c>
      <c r="Q1222" s="156" t="e">
        <f t="shared" si="164"/>
        <v>#VALUE!</v>
      </c>
      <c r="R1222" s="157" t="str">
        <f t="shared" si="161"/>
        <v>B</v>
      </c>
      <c r="S1222" s="157">
        <f t="shared" si="165"/>
        <v>17.98</v>
      </c>
      <c r="T1222" s="157">
        <f t="shared" si="162"/>
        <v>0</v>
      </c>
      <c r="U1222" s="157">
        <f>IF(M1222&lt;&gt;0,IF(M1222=SVS,0,IF(M1222=SVSg,0,IF(M1222=Stundenverrechnungssatz!G6192,0,IF(M1222=Stundenverrechnungssatz!I6192,0,IF(M1222=Stundenverrechnungssatz!K6192,0,IF(M1222=Stundenverrechnungssatz!M6192,0,1)))))))</f>
        <v>0</v>
      </c>
      <c r="V1222" s="20"/>
    </row>
    <row r="1223" spans="1:22" s="38" customFormat="1" ht="15" customHeight="1" x14ac:dyDescent="0.2">
      <c r="A1223" s="160">
        <v>1221</v>
      </c>
      <c r="B1223" s="161" t="s">
        <v>1369</v>
      </c>
      <c r="C1223" s="161" t="s">
        <v>1371</v>
      </c>
      <c r="D1223" s="161" t="s">
        <v>281</v>
      </c>
      <c r="E1223" s="161" t="s">
        <v>278</v>
      </c>
      <c r="F1223" s="161" t="s">
        <v>220</v>
      </c>
      <c r="G1223" s="161" t="s">
        <v>221</v>
      </c>
      <c r="H1223" s="162">
        <v>90.19</v>
      </c>
      <c r="I1223" s="163" t="s">
        <v>214</v>
      </c>
      <c r="J1223" s="158" t="s">
        <v>32</v>
      </c>
      <c r="K1223" s="159"/>
      <c r="L1223" s="153">
        <v>96.05</v>
      </c>
      <c r="M1223" s="154">
        <f t="shared" si="166"/>
        <v>17.98</v>
      </c>
      <c r="N1223" s="155" t="str">
        <f t="shared" si="167"/>
        <v/>
      </c>
      <c r="O1223" s="156">
        <f t="shared" si="168"/>
        <v>8662.7494999999999</v>
      </c>
      <c r="P1223" s="156" t="e">
        <f t="shared" si="163"/>
        <v>#VALUE!</v>
      </c>
      <c r="Q1223" s="156" t="e">
        <f t="shared" si="164"/>
        <v>#VALUE!</v>
      </c>
      <c r="R1223" s="157" t="str">
        <f t="shared" si="161"/>
        <v>B</v>
      </c>
      <c r="S1223" s="157">
        <f t="shared" si="165"/>
        <v>17.98</v>
      </c>
      <c r="T1223" s="157">
        <f t="shared" si="162"/>
        <v>90.19</v>
      </c>
      <c r="U1223" s="157">
        <f>IF(M1223&lt;&gt;0,IF(M1223=SVS,0,IF(M1223=SVSg,0,IF(M1223=Stundenverrechnungssatz!G6193,0,IF(M1223=Stundenverrechnungssatz!I6193,0,IF(M1223=Stundenverrechnungssatz!K6193,0,IF(M1223=Stundenverrechnungssatz!M6193,0,1)))))))</f>
        <v>0</v>
      </c>
      <c r="V1223" s="20"/>
    </row>
    <row r="1224" spans="1:22" s="38" customFormat="1" ht="15" customHeight="1" x14ac:dyDescent="0.2">
      <c r="A1224" s="160">
        <v>1222</v>
      </c>
      <c r="B1224" s="161" t="s">
        <v>1369</v>
      </c>
      <c r="C1224" s="161" t="s">
        <v>1371</v>
      </c>
      <c r="D1224" s="161" t="s">
        <v>281</v>
      </c>
      <c r="E1224" s="161" t="s">
        <v>279</v>
      </c>
      <c r="F1224" s="161" t="s">
        <v>261</v>
      </c>
      <c r="G1224" s="161" t="s">
        <v>1393</v>
      </c>
      <c r="H1224" s="162">
        <v>150.13</v>
      </c>
      <c r="I1224" s="163"/>
      <c r="J1224" s="158" t="s">
        <v>37</v>
      </c>
      <c r="K1224" s="159"/>
      <c r="L1224" s="153">
        <v>191.11</v>
      </c>
      <c r="M1224" s="154">
        <f t="shared" si="166"/>
        <v>17.98</v>
      </c>
      <c r="N1224" s="155" t="str">
        <f t="shared" si="167"/>
        <v/>
      </c>
      <c r="O1224" s="156">
        <f t="shared" si="168"/>
        <v>28691.344300000001</v>
      </c>
      <c r="P1224" s="156" t="e">
        <f t="shared" si="163"/>
        <v>#VALUE!</v>
      </c>
      <c r="Q1224" s="156" t="e">
        <f t="shared" si="164"/>
        <v>#VALUE!</v>
      </c>
      <c r="R1224" s="157" t="str">
        <f t="shared" si="161"/>
        <v>G</v>
      </c>
      <c r="S1224" s="157">
        <f t="shared" si="165"/>
        <v>17.98</v>
      </c>
      <c r="T1224" s="157">
        <f t="shared" si="162"/>
        <v>0</v>
      </c>
      <c r="U1224" s="157">
        <f>IF(M1224&lt;&gt;0,IF(M1224=SVS,0,IF(M1224=SVSg,0,IF(M1224=Stundenverrechnungssatz!G6194,0,IF(M1224=Stundenverrechnungssatz!I6194,0,IF(M1224=Stundenverrechnungssatz!K6194,0,IF(M1224=Stundenverrechnungssatz!M6194,0,1)))))))</f>
        <v>0</v>
      </c>
      <c r="V1224" s="20"/>
    </row>
    <row r="1225" spans="1:22" s="38" customFormat="1" ht="15" customHeight="1" x14ac:dyDescent="0.2">
      <c r="A1225" s="160">
        <v>1223</v>
      </c>
      <c r="B1225" s="161" t="s">
        <v>1369</v>
      </c>
      <c r="C1225" s="161" t="s">
        <v>1371</v>
      </c>
      <c r="D1225" s="161" t="s">
        <v>281</v>
      </c>
      <c r="E1225" s="161" t="s">
        <v>1394</v>
      </c>
      <c r="F1225" s="161" t="s">
        <v>427</v>
      </c>
      <c r="G1225" s="161" t="s">
        <v>1393</v>
      </c>
      <c r="H1225" s="162">
        <v>0.9</v>
      </c>
      <c r="I1225" s="163"/>
      <c r="J1225" s="158" t="s">
        <v>64</v>
      </c>
      <c r="K1225" s="159"/>
      <c r="L1225" s="153">
        <v>9</v>
      </c>
      <c r="M1225" s="154">
        <f t="shared" si="166"/>
        <v>17.98</v>
      </c>
      <c r="N1225" s="155" t="str">
        <f t="shared" si="167"/>
        <v/>
      </c>
      <c r="O1225" s="156">
        <f t="shared" si="168"/>
        <v>8.1</v>
      </c>
      <c r="P1225" s="156" t="e">
        <f t="shared" si="163"/>
        <v>#VALUE!</v>
      </c>
      <c r="Q1225" s="156" t="e">
        <f t="shared" si="164"/>
        <v>#VALUE!</v>
      </c>
      <c r="R1225" s="157" t="str">
        <f t="shared" si="161"/>
        <v>T</v>
      </c>
      <c r="S1225" s="157">
        <f t="shared" si="165"/>
        <v>17.98</v>
      </c>
      <c r="T1225" s="157">
        <f t="shared" si="162"/>
        <v>0</v>
      </c>
      <c r="U1225" s="157">
        <f>IF(M1225&lt;&gt;0,IF(M1225=SVS,0,IF(M1225=SVSg,0,IF(M1225=Stundenverrechnungssatz!G6195,0,IF(M1225=Stundenverrechnungssatz!I6195,0,IF(M1225=Stundenverrechnungssatz!K6195,0,IF(M1225=Stundenverrechnungssatz!M6195,0,1)))))))</f>
        <v>0</v>
      </c>
      <c r="V1225" s="20"/>
    </row>
    <row r="1226" spans="1:22" s="38" customFormat="1" ht="15" customHeight="1" x14ac:dyDescent="0.2">
      <c r="A1226" s="160">
        <v>1224</v>
      </c>
      <c r="B1226" s="161" t="s">
        <v>1369</v>
      </c>
      <c r="C1226" s="161" t="s">
        <v>1371</v>
      </c>
      <c r="D1226" s="161" t="s">
        <v>281</v>
      </c>
      <c r="E1226" s="161" t="s">
        <v>268</v>
      </c>
      <c r="F1226" s="161" t="s">
        <v>260</v>
      </c>
      <c r="G1226" s="161" t="s">
        <v>351</v>
      </c>
      <c r="H1226" s="162">
        <v>36.6</v>
      </c>
      <c r="I1226" s="163"/>
      <c r="J1226" s="158" t="s">
        <v>57</v>
      </c>
      <c r="K1226" s="159"/>
      <c r="L1226" s="153">
        <v>96.05</v>
      </c>
      <c r="M1226" s="154">
        <f t="shared" si="166"/>
        <v>17.98</v>
      </c>
      <c r="N1226" s="155" t="str">
        <f t="shared" si="167"/>
        <v/>
      </c>
      <c r="O1226" s="156">
        <f t="shared" si="168"/>
        <v>3515.43</v>
      </c>
      <c r="P1226" s="156" t="e">
        <f t="shared" si="163"/>
        <v>#VALUE!</v>
      </c>
      <c r="Q1226" s="156" t="e">
        <f t="shared" si="164"/>
        <v>#VALUE!</v>
      </c>
      <c r="R1226" s="157" t="str">
        <f t="shared" si="161"/>
        <v>G</v>
      </c>
      <c r="S1226" s="157">
        <f t="shared" si="165"/>
        <v>17.98</v>
      </c>
      <c r="T1226" s="157">
        <f t="shared" si="162"/>
        <v>0</v>
      </c>
      <c r="U1226" s="157">
        <f>IF(M1226&lt;&gt;0,IF(M1226=SVS,0,IF(M1226=SVSg,0,IF(M1226=Stundenverrechnungssatz!G6196,0,IF(M1226=Stundenverrechnungssatz!I6196,0,IF(M1226=Stundenverrechnungssatz!K6196,0,IF(M1226=Stundenverrechnungssatz!M6196,0,1)))))))</f>
        <v>0</v>
      </c>
      <c r="V1226" s="20"/>
    </row>
    <row r="1227" spans="1:22" s="38" customFormat="1" ht="15" customHeight="1" x14ac:dyDescent="0.2">
      <c r="A1227" s="160">
        <v>1225</v>
      </c>
      <c r="B1227" s="161" t="s">
        <v>1369</v>
      </c>
      <c r="C1227" s="161" t="s">
        <v>1371</v>
      </c>
      <c r="D1227" s="161" t="s">
        <v>281</v>
      </c>
      <c r="E1227" s="161" t="s">
        <v>615</v>
      </c>
      <c r="F1227" s="161" t="s">
        <v>587</v>
      </c>
      <c r="G1227" s="161" t="s">
        <v>351</v>
      </c>
      <c r="H1227" s="162">
        <v>17.579999999999998</v>
      </c>
      <c r="I1227" s="163"/>
      <c r="J1227" s="158" t="s">
        <v>31</v>
      </c>
      <c r="K1227" s="159"/>
      <c r="L1227" s="153">
        <v>96.05</v>
      </c>
      <c r="M1227" s="154">
        <f t="shared" si="166"/>
        <v>17.98</v>
      </c>
      <c r="N1227" s="155" t="str">
        <f t="shared" si="167"/>
        <v/>
      </c>
      <c r="O1227" s="156">
        <f t="shared" si="168"/>
        <v>1688.5589999999997</v>
      </c>
      <c r="P1227" s="156" t="e">
        <f t="shared" si="163"/>
        <v>#VALUE!</v>
      </c>
      <c r="Q1227" s="156" t="e">
        <f t="shared" si="164"/>
        <v>#VALUE!</v>
      </c>
      <c r="R1227" s="157" t="str">
        <f t="shared" si="161"/>
        <v>A</v>
      </c>
      <c r="S1227" s="157">
        <f t="shared" si="165"/>
        <v>17.98</v>
      </c>
      <c r="T1227" s="157">
        <f t="shared" si="162"/>
        <v>0</v>
      </c>
      <c r="U1227" s="157">
        <f>IF(M1227&lt;&gt;0,IF(M1227=SVS,0,IF(M1227=SVSg,0,IF(M1227=Stundenverrechnungssatz!G6197,0,IF(M1227=Stundenverrechnungssatz!I6197,0,IF(M1227=Stundenverrechnungssatz!K6197,0,IF(M1227=Stundenverrechnungssatz!M6197,0,1)))))))</f>
        <v>0</v>
      </c>
      <c r="V1227" s="20"/>
    </row>
    <row r="1228" spans="1:22" s="38" customFormat="1" ht="15" customHeight="1" x14ac:dyDescent="0.2">
      <c r="A1228" s="160">
        <v>1226</v>
      </c>
      <c r="B1228" s="161" t="s">
        <v>1369</v>
      </c>
      <c r="C1228" s="161" t="s">
        <v>1371</v>
      </c>
      <c r="D1228" s="161" t="s">
        <v>281</v>
      </c>
      <c r="E1228" s="161" t="s">
        <v>635</v>
      </c>
      <c r="F1228" s="161" t="s">
        <v>260</v>
      </c>
      <c r="G1228" s="161" t="s">
        <v>351</v>
      </c>
      <c r="H1228" s="162">
        <v>47.15</v>
      </c>
      <c r="I1228" s="163"/>
      <c r="J1228" s="158" t="s">
        <v>57</v>
      </c>
      <c r="K1228" s="159"/>
      <c r="L1228" s="153">
        <v>96.05</v>
      </c>
      <c r="M1228" s="154">
        <f t="shared" si="166"/>
        <v>17.98</v>
      </c>
      <c r="N1228" s="155" t="str">
        <f t="shared" si="167"/>
        <v/>
      </c>
      <c r="O1228" s="156">
        <f t="shared" si="168"/>
        <v>4528.7574999999997</v>
      </c>
      <c r="P1228" s="156" t="e">
        <f t="shared" si="163"/>
        <v>#VALUE!</v>
      </c>
      <c r="Q1228" s="156" t="e">
        <f t="shared" si="164"/>
        <v>#VALUE!</v>
      </c>
      <c r="R1228" s="157" t="str">
        <f t="shared" si="161"/>
        <v>G</v>
      </c>
      <c r="S1228" s="157">
        <f t="shared" si="165"/>
        <v>17.98</v>
      </c>
      <c r="T1228" s="157">
        <f t="shared" si="162"/>
        <v>0</v>
      </c>
      <c r="U1228" s="157">
        <f>IF(M1228&lt;&gt;0,IF(M1228=SVS,0,IF(M1228=SVSg,0,IF(M1228=Stundenverrechnungssatz!G6198,0,IF(M1228=Stundenverrechnungssatz!I6198,0,IF(M1228=Stundenverrechnungssatz!K6198,0,IF(M1228=Stundenverrechnungssatz!M6198,0,1)))))))</f>
        <v>0</v>
      </c>
      <c r="V1228" s="20"/>
    </row>
    <row r="1229" spans="1:22" s="38" customFormat="1" ht="15" customHeight="1" x14ac:dyDescent="0.2">
      <c r="A1229" s="160">
        <v>1227</v>
      </c>
      <c r="B1229" s="161" t="s">
        <v>1369</v>
      </c>
      <c r="C1229" s="161" t="s">
        <v>1371</v>
      </c>
      <c r="D1229" s="161" t="s">
        <v>281</v>
      </c>
      <c r="E1229" s="161" t="s">
        <v>636</v>
      </c>
      <c r="F1229" s="161" t="s">
        <v>43</v>
      </c>
      <c r="G1229" s="161" t="s">
        <v>351</v>
      </c>
      <c r="H1229" s="162">
        <v>14.51</v>
      </c>
      <c r="I1229" s="163"/>
      <c r="J1229" s="158" t="s">
        <v>31</v>
      </c>
      <c r="K1229" s="159"/>
      <c r="L1229" s="153">
        <v>96.05</v>
      </c>
      <c r="M1229" s="154">
        <f t="shared" si="166"/>
        <v>17.98</v>
      </c>
      <c r="N1229" s="155" t="str">
        <f t="shared" si="167"/>
        <v/>
      </c>
      <c r="O1229" s="156">
        <f t="shared" si="168"/>
        <v>1393.6855</v>
      </c>
      <c r="P1229" s="156" t="e">
        <f t="shared" si="163"/>
        <v>#VALUE!</v>
      </c>
      <c r="Q1229" s="156" t="e">
        <f t="shared" si="164"/>
        <v>#VALUE!</v>
      </c>
      <c r="R1229" s="157" t="str">
        <f t="shared" si="161"/>
        <v>A</v>
      </c>
      <c r="S1229" s="157">
        <f t="shared" si="165"/>
        <v>17.98</v>
      </c>
      <c r="T1229" s="157">
        <f t="shared" si="162"/>
        <v>0</v>
      </c>
      <c r="U1229" s="157">
        <f>IF(M1229&lt;&gt;0,IF(M1229=SVS,0,IF(M1229=SVSg,0,IF(M1229=Stundenverrechnungssatz!G6199,0,IF(M1229=Stundenverrechnungssatz!I6199,0,IF(M1229=Stundenverrechnungssatz!K6199,0,IF(M1229=Stundenverrechnungssatz!M6199,0,1)))))))</f>
        <v>0</v>
      </c>
      <c r="V1229" s="20"/>
    </row>
    <row r="1230" spans="1:22" s="38" customFormat="1" ht="15" customHeight="1" x14ac:dyDescent="0.2">
      <c r="A1230" s="160">
        <v>1228</v>
      </c>
      <c r="B1230" s="161" t="s">
        <v>1369</v>
      </c>
      <c r="C1230" s="161" t="s">
        <v>1371</v>
      </c>
      <c r="D1230" s="161" t="s">
        <v>281</v>
      </c>
      <c r="E1230" s="161" t="s">
        <v>637</v>
      </c>
      <c r="F1230" s="161" t="s">
        <v>587</v>
      </c>
      <c r="G1230" s="161" t="s">
        <v>351</v>
      </c>
      <c r="H1230" s="162">
        <v>12.33</v>
      </c>
      <c r="I1230" s="163"/>
      <c r="J1230" s="158" t="s">
        <v>31</v>
      </c>
      <c r="K1230" s="159"/>
      <c r="L1230" s="153">
        <v>96.05</v>
      </c>
      <c r="M1230" s="154">
        <f t="shared" si="166"/>
        <v>17.98</v>
      </c>
      <c r="N1230" s="155" t="str">
        <f t="shared" si="167"/>
        <v/>
      </c>
      <c r="O1230" s="156">
        <f t="shared" si="168"/>
        <v>1184.2964999999999</v>
      </c>
      <c r="P1230" s="156" t="e">
        <f t="shared" si="163"/>
        <v>#VALUE!</v>
      </c>
      <c r="Q1230" s="156" t="e">
        <f t="shared" si="164"/>
        <v>#VALUE!</v>
      </c>
      <c r="R1230" s="157" t="str">
        <f t="shared" si="161"/>
        <v>A</v>
      </c>
      <c r="S1230" s="157">
        <f t="shared" si="165"/>
        <v>17.98</v>
      </c>
      <c r="T1230" s="157">
        <f t="shared" si="162"/>
        <v>0</v>
      </c>
      <c r="U1230" s="157">
        <f>IF(M1230&lt;&gt;0,IF(M1230=SVS,0,IF(M1230=SVSg,0,IF(M1230=Stundenverrechnungssatz!G6200,0,IF(M1230=Stundenverrechnungssatz!I6200,0,IF(M1230=Stundenverrechnungssatz!K6200,0,IF(M1230=Stundenverrechnungssatz!M6200,0,1)))))))</f>
        <v>0</v>
      </c>
      <c r="V1230" s="20"/>
    </row>
    <row r="1231" spans="1:22" s="38" customFormat="1" ht="15" customHeight="1" x14ac:dyDescent="0.2">
      <c r="A1231" s="160">
        <v>1229</v>
      </c>
      <c r="B1231" s="161" t="s">
        <v>1369</v>
      </c>
      <c r="C1231" s="161" t="s">
        <v>1371</v>
      </c>
      <c r="D1231" s="161" t="s">
        <v>281</v>
      </c>
      <c r="E1231" s="161" t="s">
        <v>638</v>
      </c>
      <c r="F1231" s="161" t="s">
        <v>1395</v>
      </c>
      <c r="G1231" s="161" t="s">
        <v>1393</v>
      </c>
      <c r="H1231" s="162">
        <v>81.88</v>
      </c>
      <c r="I1231" s="163"/>
      <c r="J1231" s="158" t="s">
        <v>64</v>
      </c>
      <c r="K1231" s="159"/>
      <c r="L1231" s="153">
        <v>9</v>
      </c>
      <c r="M1231" s="154">
        <f t="shared" si="166"/>
        <v>17.98</v>
      </c>
      <c r="N1231" s="155" t="str">
        <f t="shared" si="167"/>
        <v/>
      </c>
      <c r="O1231" s="156">
        <f t="shared" si="168"/>
        <v>736.92</v>
      </c>
      <c r="P1231" s="156" t="e">
        <f t="shared" si="163"/>
        <v>#VALUE!</v>
      </c>
      <c r="Q1231" s="156" t="e">
        <f t="shared" si="164"/>
        <v>#VALUE!</v>
      </c>
      <c r="R1231" s="157" t="str">
        <f t="shared" si="161"/>
        <v>T</v>
      </c>
      <c r="S1231" s="157">
        <f t="shared" si="165"/>
        <v>17.98</v>
      </c>
      <c r="T1231" s="157">
        <f t="shared" si="162"/>
        <v>0</v>
      </c>
      <c r="U1231" s="157">
        <f>IF(M1231&lt;&gt;0,IF(M1231=SVS,0,IF(M1231=SVSg,0,IF(M1231=Stundenverrechnungssatz!G6201,0,IF(M1231=Stundenverrechnungssatz!I6201,0,IF(M1231=Stundenverrechnungssatz!K6201,0,IF(M1231=Stundenverrechnungssatz!M6201,0,1)))))))</f>
        <v>0</v>
      </c>
      <c r="V1231" s="20"/>
    </row>
    <row r="1232" spans="1:22" s="38" customFormat="1" ht="15" customHeight="1" x14ac:dyDescent="0.2">
      <c r="A1232" s="160">
        <v>1230</v>
      </c>
      <c r="B1232" s="161" t="s">
        <v>1369</v>
      </c>
      <c r="C1232" s="161" t="s">
        <v>1371</v>
      </c>
      <c r="D1232" s="161" t="s">
        <v>281</v>
      </c>
      <c r="E1232" s="161" t="s">
        <v>639</v>
      </c>
      <c r="F1232" s="161" t="s">
        <v>43</v>
      </c>
      <c r="G1232" s="161" t="s">
        <v>1393</v>
      </c>
      <c r="H1232" s="162">
        <v>29.8</v>
      </c>
      <c r="I1232" s="163"/>
      <c r="J1232" s="158" t="s">
        <v>31</v>
      </c>
      <c r="K1232" s="159"/>
      <c r="L1232" s="153">
        <v>96.05</v>
      </c>
      <c r="M1232" s="154">
        <f t="shared" si="166"/>
        <v>17.98</v>
      </c>
      <c r="N1232" s="155" t="str">
        <f t="shared" si="167"/>
        <v/>
      </c>
      <c r="O1232" s="156">
        <f t="shared" si="168"/>
        <v>2862.29</v>
      </c>
      <c r="P1232" s="156" t="e">
        <f t="shared" si="163"/>
        <v>#VALUE!</v>
      </c>
      <c r="Q1232" s="156" t="e">
        <f t="shared" si="164"/>
        <v>#VALUE!</v>
      </c>
      <c r="R1232" s="157" t="str">
        <f t="shared" ref="R1232:R1295" si="169">LEFT(J1232,1)</f>
        <v>A</v>
      </c>
      <c r="S1232" s="157">
        <f t="shared" si="165"/>
        <v>17.98</v>
      </c>
      <c r="T1232" s="157">
        <f t="shared" si="162"/>
        <v>0</v>
      </c>
      <c r="U1232" s="157">
        <f>IF(M1232&lt;&gt;0,IF(M1232=SVS,0,IF(M1232=SVSg,0,IF(M1232=Stundenverrechnungssatz!G6202,0,IF(M1232=Stundenverrechnungssatz!I6202,0,IF(M1232=Stundenverrechnungssatz!K6202,0,IF(M1232=Stundenverrechnungssatz!M6202,0,1)))))))</f>
        <v>0</v>
      </c>
      <c r="V1232" s="20"/>
    </row>
    <row r="1233" spans="1:22" s="38" customFormat="1" ht="15" customHeight="1" x14ac:dyDescent="0.2">
      <c r="A1233" s="160">
        <v>1231</v>
      </c>
      <c r="B1233" s="161" t="s">
        <v>1369</v>
      </c>
      <c r="C1233" s="161" t="s">
        <v>1371</v>
      </c>
      <c r="D1233" s="161" t="s">
        <v>281</v>
      </c>
      <c r="E1233" s="161" t="s">
        <v>1396</v>
      </c>
      <c r="F1233" s="161" t="s">
        <v>421</v>
      </c>
      <c r="G1233" s="161" t="s">
        <v>351</v>
      </c>
      <c r="H1233" s="162">
        <v>2</v>
      </c>
      <c r="I1233" s="163"/>
      <c r="J1233" s="158" t="s">
        <v>61</v>
      </c>
      <c r="K1233" s="159"/>
      <c r="L1233" s="153">
        <v>191.11</v>
      </c>
      <c r="M1233" s="154">
        <f t="shared" si="166"/>
        <v>17.98</v>
      </c>
      <c r="N1233" s="155" t="str">
        <f t="shared" si="167"/>
        <v/>
      </c>
      <c r="O1233" s="156">
        <f t="shared" si="168"/>
        <v>382.22</v>
      </c>
      <c r="P1233" s="156" t="e">
        <f t="shared" si="163"/>
        <v>#VALUE!</v>
      </c>
      <c r="Q1233" s="156" t="e">
        <f t="shared" si="164"/>
        <v>#VALUE!</v>
      </c>
      <c r="R1233" s="157" t="str">
        <f t="shared" si="169"/>
        <v>K</v>
      </c>
      <c r="S1233" s="157">
        <f t="shared" si="165"/>
        <v>17.98</v>
      </c>
      <c r="T1233" s="157">
        <f t="shared" si="162"/>
        <v>0</v>
      </c>
      <c r="U1233" s="157">
        <f>IF(M1233&lt;&gt;0,IF(M1233=SVS,0,IF(M1233=SVSg,0,IF(M1233=Stundenverrechnungssatz!G6203,0,IF(M1233=Stundenverrechnungssatz!I6203,0,IF(M1233=Stundenverrechnungssatz!K6203,0,IF(M1233=Stundenverrechnungssatz!M6203,0,1)))))))</f>
        <v>0</v>
      </c>
      <c r="V1233" s="20"/>
    </row>
    <row r="1234" spans="1:22" s="38" customFormat="1" ht="15" customHeight="1" x14ac:dyDescent="0.2">
      <c r="A1234" s="160">
        <v>1232</v>
      </c>
      <c r="B1234" s="161" t="s">
        <v>1369</v>
      </c>
      <c r="C1234" s="161" t="s">
        <v>1371</v>
      </c>
      <c r="D1234" s="161" t="s">
        <v>281</v>
      </c>
      <c r="E1234" s="161" t="s">
        <v>1397</v>
      </c>
      <c r="F1234" s="161" t="s">
        <v>342</v>
      </c>
      <c r="G1234" s="161" t="s">
        <v>351</v>
      </c>
      <c r="H1234" s="162">
        <v>6.75</v>
      </c>
      <c r="I1234" s="163"/>
      <c r="J1234" s="158" t="s">
        <v>66</v>
      </c>
      <c r="K1234" s="159"/>
      <c r="L1234" s="153">
        <v>1</v>
      </c>
      <c r="M1234" s="154">
        <f t="shared" si="166"/>
        <v>17.98</v>
      </c>
      <c r="N1234" s="155" t="str">
        <f t="shared" si="167"/>
        <v/>
      </c>
      <c r="O1234" s="156">
        <f t="shared" si="168"/>
        <v>6.75</v>
      </c>
      <c r="P1234" s="156" t="e">
        <f t="shared" si="163"/>
        <v>#VALUE!</v>
      </c>
      <c r="Q1234" s="156" t="e">
        <f t="shared" si="164"/>
        <v>#VALUE!</v>
      </c>
      <c r="R1234" s="157" t="str">
        <f t="shared" si="169"/>
        <v>T</v>
      </c>
      <c r="S1234" s="157">
        <f t="shared" si="165"/>
        <v>17.98</v>
      </c>
      <c r="T1234" s="157">
        <f t="shared" si="162"/>
        <v>0</v>
      </c>
      <c r="U1234" s="157">
        <f>IF(M1234&lt;&gt;0,IF(M1234=SVS,0,IF(M1234=SVSg,0,IF(M1234=Stundenverrechnungssatz!G6204,0,IF(M1234=Stundenverrechnungssatz!I6204,0,IF(M1234=Stundenverrechnungssatz!K6204,0,IF(M1234=Stundenverrechnungssatz!M6204,0,1)))))))</f>
        <v>0</v>
      </c>
      <c r="V1234" s="20"/>
    </row>
    <row r="1235" spans="1:22" s="38" customFormat="1" ht="15" customHeight="1" x14ac:dyDescent="0.2">
      <c r="A1235" s="160">
        <v>1233</v>
      </c>
      <c r="B1235" s="161" t="s">
        <v>1369</v>
      </c>
      <c r="C1235" s="161" t="s">
        <v>1371</v>
      </c>
      <c r="D1235" s="161" t="s">
        <v>281</v>
      </c>
      <c r="E1235" s="161" t="s">
        <v>1398</v>
      </c>
      <c r="F1235" s="161" t="s">
        <v>216</v>
      </c>
      <c r="G1235" s="161" t="s">
        <v>351</v>
      </c>
      <c r="H1235" s="162">
        <v>10.78</v>
      </c>
      <c r="I1235" s="163"/>
      <c r="J1235" s="158" t="s">
        <v>64</v>
      </c>
      <c r="K1235" s="159"/>
      <c r="L1235" s="153">
        <v>9</v>
      </c>
      <c r="M1235" s="154">
        <f t="shared" si="166"/>
        <v>17.98</v>
      </c>
      <c r="N1235" s="155" t="str">
        <f t="shared" si="167"/>
        <v/>
      </c>
      <c r="O1235" s="156">
        <f t="shared" si="168"/>
        <v>97.02</v>
      </c>
      <c r="P1235" s="156" t="e">
        <f t="shared" si="163"/>
        <v>#VALUE!</v>
      </c>
      <c r="Q1235" s="156" t="e">
        <f t="shared" si="164"/>
        <v>#VALUE!</v>
      </c>
      <c r="R1235" s="157" t="str">
        <f t="shared" si="169"/>
        <v>T</v>
      </c>
      <c r="S1235" s="157">
        <f t="shared" si="165"/>
        <v>17.98</v>
      </c>
      <c r="T1235" s="157">
        <f t="shared" si="162"/>
        <v>0</v>
      </c>
      <c r="U1235" s="157">
        <f>IF(M1235&lt;&gt;0,IF(M1235=SVS,0,IF(M1235=SVSg,0,IF(M1235=Stundenverrechnungssatz!G6205,0,IF(M1235=Stundenverrechnungssatz!I6205,0,IF(M1235=Stundenverrechnungssatz!K6205,0,IF(M1235=Stundenverrechnungssatz!M6205,0,1)))))))</f>
        <v>0</v>
      </c>
      <c r="V1235" s="20"/>
    </row>
    <row r="1236" spans="1:22" s="38" customFormat="1" ht="15" customHeight="1" x14ac:dyDescent="0.2">
      <c r="A1236" s="160">
        <v>1234</v>
      </c>
      <c r="B1236" s="161" t="s">
        <v>1369</v>
      </c>
      <c r="C1236" s="161" t="s">
        <v>1371</v>
      </c>
      <c r="D1236" s="161" t="s">
        <v>281</v>
      </c>
      <c r="E1236" s="161" t="s">
        <v>1399</v>
      </c>
      <c r="F1236" s="161" t="s">
        <v>320</v>
      </c>
      <c r="G1236" s="161" t="s">
        <v>620</v>
      </c>
      <c r="H1236" s="162">
        <v>7.01</v>
      </c>
      <c r="I1236" s="163"/>
      <c r="J1236" s="158" t="s">
        <v>64</v>
      </c>
      <c r="K1236" s="159"/>
      <c r="L1236" s="153">
        <v>9</v>
      </c>
      <c r="M1236" s="154">
        <f t="shared" si="166"/>
        <v>17.98</v>
      </c>
      <c r="N1236" s="155" t="str">
        <f t="shared" si="167"/>
        <v/>
      </c>
      <c r="O1236" s="156">
        <f t="shared" si="168"/>
        <v>63.089999999999996</v>
      </c>
      <c r="P1236" s="156" t="e">
        <f t="shared" si="163"/>
        <v>#VALUE!</v>
      </c>
      <c r="Q1236" s="156" t="e">
        <f t="shared" si="164"/>
        <v>#VALUE!</v>
      </c>
      <c r="R1236" s="157" t="str">
        <f t="shared" si="169"/>
        <v>T</v>
      </c>
      <c r="S1236" s="157">
        <f t="shared" si="165"/>
        <v>17.98</v>
      </c>
      <c r="T1236" s="157">
        <f t="shared" si="162"/>
        <v>0</v>
      </c>
      <c r="U1236" s="157">
        <f>IF(M1236&lt;&gt;0,IF(M1236=SVS,0,IF(M1236=SVSg,0,IF(M1236=Stundenverrechnungssatz!G6206,0,IF(M1236=Stundenverrechnungssatz!I6206,0,IF(M1236=Stundenverrechnungssatz!K6206,0,IF(M1236=Stundenverrechnungssatz!M6206,0,1)))))))</f>
        <v>0</v>
      </c>
      <c r="V1236" s="20"/>
    </row>
    <row r="1237" spans="1:22" s="38" customFormat="1" ht="15" customHeight="1" x14ac:dyDescent="0.2">
      <c r="A1237" s="160">
        <v>1235</v>
      </c>
      <c r="B1237" s="161" t="s">
        <v>1369</v>
      </c>
      <c r="C1237" s="161" t="s">
        <v>1371</v>
      </c>
      <c r="D1237" s="161" t="s">
        <v>281</v>
      </c>
      <c r="E1237" s="161" t="s">
        <v>1400</v>
      </c>
      <c r="F1237" s="161" t="s">
        <v>229</v>
      </c>
      <c r="G1237" s="161" t="s">
        <v>351</v>
      </c>
      <c r="H1237" s="162">
        <v>101.1</v>
      </c>
      <c r="I1237" s="163" t="s">
        <v>214</v>
      </c>
      <c r="J1237" s="158" t="s">
        <v>32</v>
      </c>
      <c r="K1237" s="159"/>
      <c r="L1237" s="153">
        <v>96.05</v>
      </c>
      <c r="M1237" s="154">
        <f t="shared" si="166"/>
        <v>17.98</v>
      </c>
      <c r="N1237" s="155" t="str">
        <f t="shared" si="167"/>
        <v/>
      </c>
      <c r="O1237" s="156">
        <f t="shared" si="168"/>
        <v>9710.6549999999988</v>
      </c>
      <c r="P1237" s="156" t="e">
        <f t="shared" si="163"/>
        <v>#VALUE!</v>
      </c>
      <c r="Q1237" s="156" t="e">
        <f t="shared" si="164"/>
        <v>#VALUE!</v>
      </c>
      <c r="R1237" s="157" t="str">
        <f t="shared" si="169"/>
        <v>B</v>
      </c>
      <c r="S1237" s="157">
        <f t="shared" si="165"/>
        <v>17.98</v>
      </c>
      <c r="T1237" s="157">
        <f t="shared" si="162"/>
        <v>101.1</v>
      </c>
      <c r="U1237" s="157">
        <f>IF(M1237&lt;&gt;0,IF(M1237=SVS,0,IF(M1237=SVSg,0,IF(M1237=Stundenverrechnungssatz!G6207,0,IF(M1237=Stundenverrechnungssatz!I6207,0,IF(M1237=Stundenverrechnungssatz!K6207,0,IF(M1237=Stundenverrechnungssatz!M6207,0,1)))))))</f>
        <v>0</v>
      </c>
      <c r="V1237" s="20"/>
    </row>
    <row r="1238" spans="1:22" s="38" customFormat="1" ht="15" customHeight="1" x14ac:dyDescent="0.2">
      <c r="A1238" s="160">
        <v>1236</v>
      </c>
      <c r="B1238" s="161" t="s">
        <v>1369</v>
      </c>
      <c r="C1238" s="161" t="s">
        <v>1371</v>
      </c>
      <c r="D1238" s="161" t="s">
        <v>281</v>
      </c>
      <c r="E1238" s="161" t="s">
        <v>1401</v>
      </c>
      <c r="F1238" s="161" t="s">
        <v>229</v>
      </c>
      <c r="G1238" s="161" t="s">
        <v>221</v>
      </c>
      <c r="H1238" s="162">
        <v>54.89</v>
      </c>
      <c r="I1238" s="163" t="s">
        <v>214</v>
      </c>
      <c r="J1238" s="158" t="s">
        <v>32</v>
      </c>
      <c r="K1238" s="159"/>
      <c r="L1238" s="153">
        <v>96.05</v>
      </c>
      <c r="M1238" s="154">
        <f t="shared" si="166"/>
        <v>17.98</v>
      </c>
      <c r="N1238" s="155" t="str">
        <f t="shared" si="167"/>
        <v/>
      </c>
      <c r="O1238" s="156">
        <f t="shared" si="168"/>
        <v>5272.1845000000003</v>
      </c>
      <c r="P1238" s="156" t="e">
        <f t="shared" si="163"/>
        <v>#VALUE!</v>
      </c>
      <c r="Q1238" s="156" t="e">
        <f t="shared" si="164"/>
        <v>#VALUE!</v>
      </c>
      <c r="R1238" s="157" t="str">
        <f t="shared" si="169"/>
        <v>B</v>
      </c>
      <c r="S1238" s="157">
        <f t="shared" si="165"/>
        <v>17.98</v>
      </c>
      <c r="T1238" s="157">
        <f t="shared" si="162"/>
        <v>54.89</v>
      </c>
      <c r="U1238" s="157">
        <f>IF(M1238&lt;&gt;0,IF(M1238=SVS,0,IF(M1238=SVSg,0,IF(M1238=Stundenverrechnungssatz!G6208,0,IF(M1238=Stundenverrechnungssatz!I6208,0,IF(M1238=Stundenverrechnungssatz!K6208,0,IF(M1238=Stundenverrechnungssatz!M6208,0,1)))))))</f>
        <v>0</v>
      </c>
      <c r="V1238" s="20"/>
    </row>
    <row r="1239" spans="1:22" s="38" customFormat="1" ht="15" customHeight="1" x14ac:dyDescent="0.2">
      <c r="A1239" s="160">
        <v>1237</v>
      </c>
      <c r="B1239" s="161" t="s">
        <v>1369</v>
      </c>
      <c r="C1239" s="161" t="s">
        <v>1371</v>
      </c>
      <c r="D1239" s="161" t="s">
        <v>281</v>
      </c>
      <c r="E1239" s="161" t="s">
        <v>1402</v>
      </c>
      <c r="F1239" s="161" t="s">
        <v>1403</v>
      </c>
      <c r="G1239" s="161" t="s">
        <v>221</v>
      </c>
      <c r="H1239" s="162">
        <v>38.14</v>
      </c>
      <c r="I1239" s="163" t="s">
        <v>214</v>
      </c>
      <c r="J1239" s="158" t="s">
        <v>32</v>
      </c>
      <c r="K1239" s="159"/>
      <c r="L1239" s="153">
        <v>96.05</v>
      </c>
      <c r="M1239" s="154">
        <f t="shared" si="166"/>
        <v>17.98</v>
      </c>
      <c r="N1239" s="155" t="str">
        <f t="shared" si="167"/>
        <v/>
      </c>
      <c r="O1239" s="156">
        <f t="shared" si="168"/>
        <v>3663.3469999999998</v>
      </c>
      <c r="P1239" s="156" t="e">
        <f t="shared" si="163"/>
        <v>#VALUE!</v>
      </c>
      <c r="Q1239" s="156" t="e">
        <f t="shared" si="164"/>
        <v>#VALUE!</v>
      </c>
      <c r="R1239" s="157" t="str">
        <f t="shared" si="169"/>
        <v>B</v>
      </c>
      <c r="S1239" s="157">
        <f t="shared" si="165"/>
        <v>17.98</v>
      </c>
      <c r="T1239" s="157">
        <f t="shared" si="162"/>
        <v>38.14</v>
      </c>
      <c r="U1239" s="157">
        <f>IF(M1239&lt;&gt;0,IF(M1239=SVS,0,IF(M1239=SVSg,0,IF(M1239=Stundenverrechnungssatz!G6209,0,IF(M1239=Stundenverrechnungssatz!I6209,0,IF(M1239=Stundenverrechnungssatz!K6209,0,IF(M1239=Stundenverrechnungssatz!M6209,0,1)))))))</f>
        <v>0</v>
      </c>
      <c r="V1239" s="20"/>
    </row>
    <row r="1240" spans="1:22" s="38" customFormat="1" ht="15" customHeight="1" x14ac:dyDescent="0.2">
      <c r="A1240" s="160">
        <v>1238</v>
      </c>
      <c r="B1240" s="161" t="s">
        <v>1369</v>
      </c>
      <c r="C1240" s="161" t="s">
        <v>1371</v>
      </c>
      <c r="D1240" s="161" t="s">
        <v>281</v>
      </c>
      <c r="E1240" s="161" t="s">
        <v>1404</v>
      </c>
      <c r="F1240" s="161" t="s">
        <v>263</v>
      </c>
      <c r="G1240" s="161" t="s">
        <v>221</v>
      </c>
      <c r="H1240" s="162">
        <v>3.52</v>
      </c>
      <c r="I1240" s="163"/>
      <c r="J1240" s="158" t="s">
        <v>64</v>
      </c>
      <c r="K1240" s="159"/>
      <c r="L1240" s="153">
        <v>9</v>
      </c>
      <c r="M1240" s="154">
        <f t="shared" si="166"/>
        <v>17.98</v>
      </c>
      <c r="N1240" s="155" t="str">
        <f t="shared" si="167"/>
        <v/>
      </c>
      <c r="O1240" s="156">
        <f t="shared" si="168"/>
        <v>31.68</v>
      </c>
      <c r="P1240" s="156" t="e">
        <f t="shared" si="163"/>
        <v>#VALUE!</v>
      </c>
      <c r="Q1240" s="156" t="e">
        <f t="shared" si="164"/>
        <v>#VALUE!</v>
      </c>
      <c r="R1240" s="157" t="str">
        <f t="shared" si="169"/>
        <v>T</v>
      </c>
      <c r="S1240" s="157">
        <f t="shared" si="165"/>
        <v>17.98</v>
      </c>
      <c r="T1240" s="157">
        <f t="shared" si="162"/>
        <v>0</v>
      </c>
      <c r="U1240" s="157">
        <f>IF(M1240&lt;&gt;0,IF(M1240=SVS,0,IF(M1240=SVSg,0,IF(M1240=Stundenverrechnungssatz!G6210,0,IF(M1240=Stundenverrechnungssatz!I6210,0,IF(M1240=Stundenverrechnungssatz!K6210,0,IF(M1240=Stundenverrechnungssatz!M6210,0,1)))))))</f>
        <v>0</v>
      </c>
      <c r="V1240" s="20"/>
    </row>
    <row r="1241" spans="1:22" s="38" customFormat="1" ht="15" customHeight="1" x14ac:dyDescent="0.2">
      <c r="A1241" s="160">
        <v>1239</v>
      </c>
      <c r="B1241" s="161" t="s">
        <v>1369</v>
      </c>
      <c r="C1241" s="161" t="s">
        <v>1371</v>
      </c>
      <c r="D1241" s="161" t="s">
        <v>281</v>
      </c>
      <c r="E1241" s="161" t="s">
        <v>1405</v>
      </c>
      <c r="F1241" s="161" t="s">
        <v>649</v>
      </c>
      <c r="G1241" s="161" t="s">
        <v>221</v>
      </c>
      <c r="H1241" s="162">
        <v>26.59</v>
      </c>
      <c r="I1241" s="163"/>
      <c r="J1241" s="158" t="s">
        <v>38</v>
      </c>
      <c r="K1241" s="159"/>
      <c r="L1241" s="153">
        <v>96.05</v>
      </c>
      <c r="M1241" s="154">
        <f t="shared" si="166"/>
        <v>17.98</v>
      </c>
      <c r="N1241" s="155" t="str">
        <f t="shared" si="167"/>
        <v/>
      </c>
      <c r="O1241" s="156">
        <f t="shared" si="168"/>
        <v>2553.9694999999997</v>
      </c>
      <c r="P1241" s="156" t="e">
        <f t="shared" si="163"/>
        <v>#VALUE!</v>
      </c>
      <c r="Q1241" s="156" t="e">
        <f t="shared" si="164"/>
        <v>#VALUE!</v>
      </c>
      <c r="R1241" s="157" t="str">
        <f t="shared" si="169"/>
        <v>D</v>
      </c>
      <c r="S1241" s="157">
        <f t="shared" si="165"/>
        <v>17.98</v>
      </c>
      <c r="T1241" s="157">
        <f t="shared" si="162"/>
        <v>0</v>
      </c>
      <c r="U1241" s="157">
        <f>IF(M1241&lt;&gt;0,IF(M1241=SVS,0,IF(M1241=SVSg,0,IF(M1241=Stundenverrechnungssatz!G6211,0,IF(M1241=Stundenverrechnungssatz!I6211,0,IF(M1241=Stundenverrechnungssatz!K6211,0,IF(M1241=Stundenverrechnungssatz!M6211,0,1)))))))</f>
        <v>0</v>
      </c>
      <c r="V1241" s="20"/>
    </row>
    <row r="1242" spans="1:22" s="38" customFormat="1" ht="15" customHeight="1" x14ac:dyDescent="0.2">
      <c r="A1242" s="160">
        <v>1240</v>
      </c>
      <c r="B1242" s="161" t="s">
        <v>1369</v>
      </c>
      <c r="C1242" s="161" t="s">
        <v>1371</v>
      </c>
      <c r="D1242" s="161" t="s">
        <v>281</v>
      </c>
      <c r="E1242" s="161" t="s">
        <v>1406</v>
      </c>
      <c r="F1242" s="161" t="s">
        <v>349</v>
      </c>
      <c r="G1242" s="161" t="s">
        <v>221</v>
      </c>
      <c r="H1242" s="162">
        <v>85.52</v>
      </c>
      <c r="I1242" s="163" t="s">
        <v>214</v>
      </c>
      <c r="J1242" s="158" t="s">
        <v>32</v>
      </c>
      <c r="K1242" s="159"/>
      <c r="L1242" s="153">
        <v>96.05</v>
      </c>
      <c r="M1242" s="154">
        <f t="shared" si="166"/>
        <v>17.98</v>
      </c>
      <c r="N1242" s="155" t="str">
        <f t="shared" si="167"/>
        <v/>
      </c>
      <c r="O1242" s="156">
        <f t="shared" si="168"/>
        <v>8214.1959999999999</v>
      </c>
      <c r="P1242" s="156" t="e">
        <f t="shared" si="163"/>
        <v>#VALUE!</v>
      </c>
      <c r="Q1242" s="156" t="e">
        <f t="shared" si="164"/>
        <v>#VALUE!</v>
      </c>
      <c r="R1242" s="157" t="str">
        <f t="shared" si="169"/>
        <v>B</v>
      </c>
      <c r="S1242" s="157">
        <f t="shared" si="165"/>
        <v>17.98</v>
      </c>
      <c r="T1242" s="157">
        <f t="shared" si="162"/>
        <v>85.52</v>
      </c>
      <c r="U1242" s="157">
        <f>IF(M1242&lt;&gt;0,IF(M1242=SVS,0,IF(M1242=SVSg,0,IF(M1242=Stundenverrechnungssatz!G6212,0,IF(M1242=Stundenverrechnungssatz!I6212,0,IF(M1242=Stundenverrechnungssatz!K6212,0,IF(M1242=Stundenverrechnungssatz!M6212,0,1)))))))</f>
        <v>0</v>
      </c>
      <c r="V1242" s="20"/>
    </row>
    <row r="1243" spans="1:22" s="38" customFormat="1" ht="15" customHeight="1" x14ac:dyDescent="0.2">
      <c r="A1243" s="160">
        <v>1241</v>
      </c>
      <c r="B1243" s="161" t="s">
        <v>1369</v>
      </c>
      <c r="C1243" s="161" t="s">
        <v>1371</v>
      </c>
      <c r="D1243" s="161" t="s">
        <v>281</v>
      </c>
      <c r="E1243" s="161" t="s">
        <v>1407</v>
      </c>
      <c r="F1243" s="161" t="s">
        <v>314</v>
      </c>
      <c r="G1243" s="161" t="s">
        <v>221</v>
      </c>
      <c r="H1243" s="162">
        <v>47.87</v>
      </c>
      <c r="I1243" s="163"/>
      <c r="J1243" s="158" t="s">
        <v>32</v>
      </c>
      <c r="K1243" s="159"/>
      <c r="L1243" s="153">
        <v>96.05</v>
      </c>
      <c r="M1243" s="154">
        <f t="shared" si="166"/>
        <v>17.98</v>
      </c>
      <c r="N1243" s="155" t="str">
        <f t="shared" si="167"/>
        <v/>
      </c>
      <c r="O1243" s="156">
        <f t="shared" si="168"/>
        <v>4597.9134999999997</v>
      </c>
      <c r="P1243" s="156" t="e">
        <f t="shared" si="163"/>
        <v>#VALUE!</v>
      </c>
      <c r="Q1243" s="156" t="e">
        <f t="shared" si="164"/>
        <v>#VALUE!</v>
      </c>
      <c r="R1243" s="157" t="str">
        <f t="shared" si="169"/>
        <v>B</v>
      </c>
      <c r="S1243" s="157">
        <f t="shared" si="165"/>
        <v>17.98</v>
      </c>
      <c r="T1243" s="157">
        <f t="shared" si="162"/>
        <v>0</v>
      </c>
      <c r="U1243" s="157">
        <f>IF(M1243&lt;&gt;0,IF(M1243=SVS,0,IF(M1243=SVSg,0,IF(M1243=Stundenverrechnungssatz!G6213,0,IF(M1243=Stundenverrechnungssatz!I6213,0,IF(M1243=Stundenverrechnungssatz!K6213,0,IF(M1243=Stundenverrechnungssatz!M6213,0,1)))))))</f>
        <v>0</v>
      </c>
      <c r="V1243" s="20"/>
    </row>
    <row r="1244" spans="1:22" s="38" customFormat="1" ht="15" customHeight="1" x14ac:dyDescent="0.2">
      <c r="A1244" s="160">
        <v>1242</v>
      </c>
      <c r="B1244" s="161" t="s">
        <v>1369</v>
      </c>
      <c r="C1244" s="161" t="s">
        <v>1371</v>
      </c>
      <c r="D1244" s="161" t="s">
        <v>281</v>
      </c>
      <c r="E1244" s="161" t="s">
        <v>1408</v>
      </c>
      <c r="F1244" s="161" t="s">
        <v>314</v>
      </c>
      <c r="G1244" s="161" t="s">
        <v>221</v>
      </c>
      <c r="H1244" s="162">
        <v>35.479999999999997</v>
      </c>
      <c r="I1244" s="163"/>
      <c r="J1244" s="158" t="s">
        <v>32</v>
      </c>
      <c r="K1244" s="159"/>
      <c r="L1244" s="153">
        <v>96.05</v>
      </c>
      <c r="M1244" s="154">
        <f t="shared" si="166"/>
        <v>17.98</v>
      </c>
      <c r="N1244" s="155" t="str">
        <f t="shared" si="167"/>
        <v/>
      </c>
      <c r="O1244" s="156">
        <f t="shared" si="168"/>
        <v>3407.8539999999998</v>
      </c>
      <c r="P1244" s="156" t="e">
        <f t="shared" si="163"/>
        <v>#VALUE!</v>
      </c>
      <c r="Q1244" s="156" t="e">
        <f t="shared" si="164"/>
        <v>#VALUE!</v>
      </c>
      <c r="R1244" s="157" t="str">
        <f t="shared" si="169"/>
        <v>B</v>
      </c>
      <c r="S1244" s="157">
        <f t="shared" si="165"/>
        <v>17.98</v>
      </c>
      <c r="T1244" s="157">
        <f t="shared" si="162"/>
        <v>0</v>
      </c>
      <c r="U1244" s="157">
        <f>IF(M1244&lt;&gt;0,IF(M1244=SVS,0,IF(M1244=SVSg,0,IF(M1244=Stundenverrechnungssatz!G6214,0,IF(M1244=Stundenverrechnungssatz!I6214,0,IF(M1244=Stundenverrechnungssatz!K6214,0,IF(M1244=Stundenverrechnungssatz!M6214,0,1)))))))</f>
        <v>0</v>
      </c>
      <c r="V1244" s="20"/>
    </row>
    <row r="1245" spans="1:22" s="38" customFormat="1" ht="15" customHeight="1" x14ac:dyDescent="0.2">
      <c r="A1245" s="160">
        <v>1243</v>
      </c>
      <c r="B1245" s="161" t="s">
        <v>1369</v>
      </c>
      <c r="C1245" s="161" t="s">
        <v>1371</v>
      </c>
      <c r="D1245" s="161" t="s">
        <v>281</v>
      </c>
      <c r="E1245" s="161" t="s">
        <v>1409</v>
      </c>
      <c r="F1245" s="161" t="s">
        <v>349</v>
      </c>
      <c r="G1245" s="161" t="s">
        <v>221</v>
      </c>
      <c r="H1245" s="162">
        <v>83.85</v>
      </c>
      <c r="I1245" s="163" t="s">
        <v>214</v>
      </c>
      <c r="J1245" s="158" t="s">
        <v>32</v>
      </c>
      <c r="K1245" s="159"/>
      <c r="L1245" s="153">
        <v>96.05</v>
      </c>
      <c r="M1245" s="154">
        <f t="shared" si="166"/>
        <v>17.98</v>
      </c>
      <c r="N1245" s="155" t="str">
        <f t="shared" si="167"/>
        <v/>
      </c>
      <c r="O1245" s="156">
        <f t="shared" si="168"/>
        <v>8053.7924999999996</v>
      </c>
      <c r="P1245" s="156" t="e">
        <f t="shared" si="163"/>
        <v>#VALUE!</v>
      </c>
      <c r="Q1245" s="156" t="e">
        <f t="shared" si="164"/>
        <v>#VALUE!</v>
      </c>
      <c r="R1245" s="157" t="str">
        <f t="shared" si="169"/>
        <v>B</v>
      </c>
      <c r="S1245" s="157">
        <f t="shared" si="165"/>
        <v>17.98</v>
      </c>
      <c r="T1245" s="157">
        <f t="shared" si="162"/>
        <v>83.85</v>
      </c>
      <c r="U1245" s="157">
        <f>IF(M1245&lt;&gt;0,IF(M1245=SVS,0,IF(M1245=SVSg,0,IF(M1245=Stundenverrechnungssatz!G6215,0,IF(M1245=Stundenverrechnungssatz!I6215,0,IF(M1245=Stundenverrechnungssatz!K6215,0,IF(M1245=Stundenverrechnungssatz!M6215,0,1)))))))</f>
        <v>0</v>
      </c>
      <c r="V1245" s="20"/>
    </row>
    <row r="1246" spans="1:22" s="38" customFormat="1" ht="15" customHeight="1" x14ac:dyDescent="0.2">
      <c r="A1246" s="160">
        <v>1244</v>
      </c>
      <c r="B1246" s="161" t="s">
        <v>1369</v>
      </c>
      <c r="C1246" s="161" t="s">
        <v>1371</v>
      </c>
      <c r="D1246" s="161" t="s">
        <v>281</v>
      </c>
      <c r="E1246" s="161" t="s">
        <v>1410</v>
      </c>
      <c r="F1246" s="161" t="s">
        <v>216</v>
      </c>
      <c r="G1246" s="161" t="s">
        <v>221</v>
      </c>
      <c r="H1246" s="162">
        <v>25.05</v>
      </c>
      <c r="I1246" s="163"/>
      <c r="J1246" s="158" t="s">
        <v>119</v>
      </c>
      <c r="K1246" s="159"/>
      <c r="L1246" s="153">
        <v>0</v>
      </c>
      <c r="M1246" s="154">
        <f t="shared" si="166"/>
        <v>17.98</v>
      </c>
      <c r="N1246" s="155">
        <f t="shared" si="167"/>
        <v>1.0000000000000001E-5</v>
      </c>
      <c r="O1246" s="156">
        <f t="shared" si="168"/>
        <v>0</v>
      </c>
      <c r="P1246" s="156">
        <f t="shared" si="163"/>
        <v>0</v>
      </c>
      <c r="Q1246" s="156">
        <f t="shared" si="164"/>
        <v>0</v>
      </c>
      <c r="R1246" s="157" t="str">
        <f t="shared" si="169"/>
        <v>n</v>
      </c>
      <c r="S1246" s="157">
        <f t="shared" si="165"/>
        <v>17.98</v>
      </c>
      <c r="T1246" s="157">
        <f t="shared" si="162"/>
        <v>0</v>
      </c>
      <c r="U1246" s="157">
        <f>IF(M1246&lt;&gt;0,IF(M1246=SVS,0,IF(M1246=SVSg,0,IF(M1246=Stundenverrechnungssatz!G6216,0,IF(M1246=Stundenverrechnungssatz!I6216,0,IF(M1246=Stundenverrechnungssatz!K6216,0,IF(M1246=Stundenverrechnungssatz!M6216,0,1)))))))</f>
        <v>0</v>
      </c>
      <c r="V1246" s="20"/>
    </row>
    <row r="1247" spans="1:22" s="38" customFormat="1" ht="15" customHeight="1" x14ac:dyDescent="0.2">
      <c r="A1247" s="160">
        <v>1245</v>
      </c>
      <c r="B1247" s="161" t="s">
        <v>1369</v>
      </c>
      <c r="C1247" s="161" t="s">
        <v>1371</v>
      </c>
      <c r="D1247" s="161" t="s">
        <v>281</v>
      </c>
      <c r="E1247" s="161" t="s">
        <v>1411</v>
      </c>
      <c r="F1247" s="161" t="s">
        <v>212</v>
      </c>
      <c r="G1247" s="161" t="s">
        <v>531</v>
      </c>
      <c r="H1247" s="162">
        <v>102.67</v>
      </c>
      <c r="I1247" s="163" t="s">
        <v>214</v>
      </c>
      <c r="J1247" s="158" t="s">
        <v>55</v>
      </c>
      <c r="K1247" s="159"/>
      <c r="L1247" s="153">
        <v>96.05</v>
      </c>
      <c r="M1247" s="154">
        <f t="shared" si="166"/>
        <v>17.98</v>
      </c>
      <c r="N1247" s="155" t="str">
        <f t="shared" si="167"/>
        <v/>
      </c>
      <c r="O1247" s="156">
        <f t="shared" si="168"/>
        <v>9861.4534999999996</v>
      </c>
      <c r="P1247" s="156" t="e">
        <f t="shared" si="163"/>
        <v>#VALUE!</v>
      </c>
      <c r="Q1247" s="156" t="e">
        <f t="shared" si="164"/>
        <v>#VALUE!</v>
      </c>
      <c r="R1247" s="157" t="str">
        <f t="shared" si="169"/>
        <v>F</v>
      </c>
      <c r="S1247" s="157">
        <f t="shared" si="165"/>
        <v>17.98</v>
      </c>
      <c r="T1247" s="157">
        <f t="shared" si="162"/>
        <v>102.67</v>
      </c>
      <c r="U1247" s="157">
        <f>IF(M1247&lt;&gt;0,IF(M1247=SVS,0,IF(M1247=SVSg,0,IF(M1247=Stundenverrechnungssatz!G6217,0,IF(M1247=Stundenverrechnungssatz!I6217,0,IF(M1247=Stundenverrechnungssatz!K6217,0,IF(M1247=Stundenverrechnungssatz!M6217,0,1)))))))</f>
        <v>0</v>
      </c>
      <c r="V1247" s="20"/>
    </row>
    <row r="1248" spans="1:22" s="38" customFormat="1" ht="15" customHeight="1" x14ac:dyDescent="0.2">
      <c r="A1248" s="160">
        <v>1246</v>
      </c>
      <c r="B1248" s="161" t="s">
        <v>1369</v>
      </c>
      <c r="C1248" s="161" t="s">
        <v>1371</v>
      </c>
      <c r="D1248" s="161" t="s">
        <v>281</v>
      </c>
      <c r="E1248" s="161" t="s">
        <v>1412</v>
      </c>
      <c r="F1248" s="161" t="s">
        <v>212</v>
      </c>
      <c r="G1248" s="161" t="s">
        <v>221</v>
      </c>
      <c r="H1248" s="162">
        <v>98.53</v>
      </c>
      <c r="I1248" s="163" t="s">
        <v>214</v>
      </c>
      <c r="J1248" s="158" t="s">
        <v>55</v>
      </c>
      <c r="K1248" s="159"/>
      <c r="L1248" s="153">
        <v>96.05</v>
      </c>
      <c r="M1248" s="154">
        <f t="shared" si="166"/>
        <v>17.98</v>
      </c>
      <c r="N1248" s="155" t="str">
        <f t="shared" si="167"/>
        <v/>
      </c>
      <c r="O1248" s="156">
        <f t="shared" si="168"/>
        <v>9463.8065000000006</v>
      </c>
      <c r="P1248" s="156" t="e">
        <f t="shared" si="163"/>
        <v>#VALUE!</v>
      </c>
      <c r="Q1248" s="156" t="e">
        <f t="shared" si="164"/>
        <v>#VALUE!</v>
      </c>
      <c r="R1248" s="157" t="str">
        <f t="shared" si="169"/>
        <v>F</v>
      </c>
      <c r="S1248" s="157">
        <f t="shared" si="165"/>
        <v>17.98</v>
      </c>
      <c r="T1248" s="157">
        <f t="shared" si="162"/>
        <v>98.53</v>
      </c>
      <c r="U1248" s="157">
        <f>IF(M1248&lt;&gt;0,IF(M1248=SVS,0,IF(M1248=SVSg,0,IF(M1248=Stundenverrechnungssatz!G6218,0,IF(M1248=Stundenverrechnungssatz!I6218,0,IF(M1248=Stundenverrechnungssatz!K6218,0,IF(M1248=Stundenverrechnungssatz!M6218,0,1)))))))</f>
        <v>0</v>
      </c>
      <c r="V1248" s="20"/>
    </row>
    <row r="1249" spans="1:22" s="38" customFormat="1" ht="15" customHeight="1" x14ac:dyDescent="0.2">
      <c r="A1249" s="160">
        <v>1247</v>
      </c>
      <c r="B1249" s="161" t="s">
        <v>1369</v>
      </c>
      <c r="C1249" s="161" t="s">
        <v>1371</v>
      </c>
      <c r="D1249" s="161" t="s">
        <v>281</v>
      </c>
      <c r="E1249" s="161" t="s">
        <v>1413</v>
      </c>
      <c r="F1249" s="161" t="s">
        <v>212</v>
      </c>
      <c r="G1249" s="161" t="s">
        <v>221</v>
      </c>
      <c r="H1249" s="162">
        <v>10.28</v>
      </c>
      <c r="I1249" s="163" t="s">
        <v>214</v>
      </c>
      <c r="J1249" s="158" t="s">
        <v>55</v>
      </c>
      <c r="K1249" s="159"/>
      <c r="L1249" s="153">
        <v>96.05</v>
      </c>
      <c r="M1249" s="154">
        <f t="shared" si="166"/>
        <v>17.98</v>
      </c>
      <c r="N1249" s="155" t="str">
        <f t="shared" si="167"/>
        <v/>
      </c>
      <c r="O1249" s="156">
        <f t="shared" si="168"/>
        <v>987.39399999999989</v>
      </c>
      <c r="P1249" s="156" t="e">
        <f t="shared" si="163"/>
        <v>#VALUE!</v>
      </c>
      <c r="Q1249" s="156" t="e">
        <f t="shared" si="164"/>
        <v>#VALUE!</v>
      </c>
      <c r="R1249" s="157" t="str">
        <f t="shared" si="169"/>
        <v>F</v>
      </c>
      <c r="S1249" s="157">
        <f t="shared" si="165"/>
        <v>17.98</v>
      </c>
      <c r="T1249" s="157">
        <f t="shared" si="162"/>
        <v>10.28</v>
      </c>
      <c r="U1249" s="157">
        <f>IF(M1249&lt;&gt;0,IF(M1249=SVS,0,IF(M1249=SVSg,0,IF(M1249=Stundenverrechnungssatz!G6219,0,IF(M1249=Stundenverrechnungssatz!I6219,0,IF(M1249=Stundenverrechnungssatz!K6219,0,IF(M1249=Stundenverrechnungssatz!M6219,0,1)))))))</f>
        <v>0</v>
      </c>
      <c r="V1249" s="20"/>
    </row>
    <row r="1250" spans="1:22" s="38" customFormat="1" ht="15" customHeight="1" x14ac:dyDescent="0.2">
      <c r="A1250" s="160">
        <v>1248</v>
      </c>
      <c r="B1250" s="161" t="s">
        <v>1369</v>
      </c>
      <c r="C1250" s="161" t="s">
        <v>1371</v>
      </c>
      <c r="D1250" s="161" t="s">
        <v>281</v>
      </c>
      <c r="E1250" s="161" t="s">
        <v>1414</v>
      </c>
      <c r="F1250" s="161" t="s">
        <v>212</v>
      </c>
      <c r="G1250" s="161" t="s">
        <v>620</v>
      </c>
      <c r="H1250" s="162">
        <v>10.199999999999999</v>
      </c>
      <c r="I1250" s="163" t="s">
        <v>214</v>
      </c>
      <c r="J1250" s="158" t="s">
        <v>55</v>
      </c>
      <c r="K1250" s="159"/>
      <c r="L1250" s="153">
        <v>96.05</v>
      </c>
      <c r="M1250" s="154">
        <f t="shared" si="166"/>
        <v>17.98</v>
      </c>
      <c r="N1250" s="155" t="str">
        <f t="shared" si="167"/>
        <v/>
      </c>
      <c r="O1250" s="156">
        <f t="shared" si="168"/>
        <v>979.70999999999992</v>
      </c>
      <c r="P1250" s="156" t="e">
        <f t="shared" si="163"/>
        <v>#VALUE!</v>
      </c>
      <c r="Q1250" s="156" t="e">
        <f t="shared" si="164"/>
        <v>#VALUE!</v>
      </c>
      <c r="R1250" s="157" t="str">
        <f t="shared" si="169"/>
        <v>F</v>
      </c>
      <c r="S1250" s="157">
        <f t="shared" si="165"/>
        <v>17.98</v>
      </c>
      <c r="T1250" s="157">
        <f t="shared" si="162"/>
        <v>10.199999999999999</v>
      </c>
      <c r="U1250" s="157">
        <f>IF(M1250&lt;&gt;0,IF(M1250=SVS,0,IF(M1250=SVSg,0,IF(M1250=Stundenverrechnungssatz!G6220,0,IF(M1250=Stundenverrechnungssatz!I6220,0,IF(M1250=Stundenverrechnungssatz!K6220,0,IF(M1250=Stundenverrechnungssatz!M6220,0,1)))))))</f>
        <v>0</v>
      </c>
      <c r="V1250" s="20"/>
    </row>
    <row r="1251" spans="1:22" s="38" customFormat="1" ht="15" customHeight="1" x14ac:dyDescent="0.2">
      <c r="A1251" s="160">
        <v>1249</v>
      </c>
      <c r="B1251" s="161" t="s">
        <v>1369</v>
      </c>
      <c r="C1251" s="161" t="s">
        <v>1371</v>
      </c>
      <c r="D1251" s="161" t="s">
        <v>281</v>
      </c>
      <c r="E1251" s="161" t="s">
        <v>1415</v>
      </c>
      <c r="F1251" s="161" t="s">
        <v>212</v>
      </c>
      <c r="G1251" s="161" t="s">
        <v>531</v>
      </c>
      <c r="H1251" s="162">
        <v>20.58</v>
      </c>
      <c r="I1251" s="163" t="s">
        <v>214</v>
      </c>
      <c r="J1251" s="158" t="s">
        <v>55</v>
      </c>
      <c r="K1251" s="159"/>
      <c r="L1251" s="153">
        <v>96.05</v>
      </c>
      <c r="M1251" s="154">
        <f t="shared" si="166"/>
        <v>17.98</v>
      </c>
      <c r="N1251" s="155" t="str">
        <f t="shared" si="167"/>
        <v/>
      </c>
      <c r="O1251" s="156">
        <f t="shared" si="168"/>
        <v>1976.7089999999998</v>
      </c>
      <c r="P1251" s="156" t="e">
        <f t="shared" si="163"/>
        <v>#VALUE!</v>
      </c>
      <c r="Q1251" s="156" t="e">
        <f t="shared" si="164"/>
        <v>#VALUE!</v>
      </c>
      <c r="R1251" s="157" t="str">
        <f t="shared" si="169"/>
        <v>F</v>
      </c>
      <c r="S1251" s="157">
        <f t="shared" si="165"/>
        <v>17.98</v>
      </c>
      <c r="T1251" s="157">
        <f t="shared" si="162"/>
        <v>20.58</v>
      </c>
      <c r="U1251" s="157">
        <f>IF(M1251&lt;&gt;0,IF(M1251=SVS,0,IF(M1251=SVSg,0,IF(M1251=Stundenverrechnungssatz!G6221,0,IF(M1251=Stundenverrechnungssatz!I6221,0,IF(M1251=Stundenverrechnungssatz!K6221,0,IF(M1251=Stundenverrechnungssatz!M6221,0,1)))))))</f>
        <v>0</v>
      </c>
      <c r="V1251" s="20"/>
    </row>
    <row r="1252" spans="1:22" s="38" customFormat="1" ht="15" customHeight="1" x14ac:dyDescent="0.2">
      <c r="A1252" s="160">
        <v>1250</v>
      </c>
      <c r="B1252" s="161" t="s">
        <v>1369</v>
      </c>
      <c r="C1252" s="161" t="s">
        <v>1371</v>
      </c>
      <c r="D1252" s="161" t="s">
        <v>281</v>
      </c>
      <c r="E1252" s="161" t="s">
        <v>1416</v>
      </c>
      <c r="F1252" s="161" t="s">
        <v>231</v>
      </c>
      <c r="G1252" s="161" t="s">
        <v>531</v>
      </c>
      <c r="H1252" s="162">
        <v>7.01</v>
      </c>
      <c r="I1252" s="163"/>
      <c r="J1252" s="158" t="s">
        <v>54</v>
      </c>
      <c r="K1252" s="159"/>
      <c r="L1252" s="153">
        <v>38.08</v>
      </c>
      <c r="M1252" s="154">
        <f t="shared" si="166"/>
        <v>17.98</v>
      </c>
      <c r="N1252" s="155" t="str">
        <f t="shared" si="167"/>
        <v/>
      </c>
      <c r="O1252" s="156">
        <f t="shared" si="168"/>
        <v>266.94079999999997</v>
      </c>
      <c r="P1252" s="156" t="e">
        <f t="shared" si="163"/>
        <v>#VALUE!</v>
      </c>
      <c r="Q1252" s="156" t="e">
        <f t="shared" si="164"/>
        <v>#VALUE!</v>
      </c>
      <c r="R1252" s="157" t="str">
        <f t="shared" si="169"/>
        <v>E</v>
      </c>
      <c r="S1252" s="157">
        <f t="shared" si="165"/>
        <v>17.98</v>
      </c>
      <c r="T1252" s="157">
        <f t="shared" si="162"/>
        <v>0</v>
      </c>
      <c r="U1252" s="157">
        <f>IF(M1252&lt;&gt;0,IF(M1252=SVS,0,IF(M1252=SVSg,0,IF(M1252=Stundenverrechnungssatz!G6222,0,IF(M1252=Stundenverrechnungssatz!I6222,0,IF(M1252=Stundenverrechnungssatz!K6222,0,IF(M1252=Stundenverrechnungssatz!M6222,0,1)))))))</f>
        <v>0</v>
      </c>
      <c r="V1252" s="20"/>
    </row>
    <row r="1253" spans="1:22" s="38" customFormat="1" ht="15" customHeight="1" x14ac:dyDescent="0.2">
      <c r="A1253" s="160">
        <v>1251</v>
      </c>
      <c r="B1253" s="161" t="s">
        <v>1369</v>
      </c>
      <c r="C1253" s="161" t="s">
        <v>1371</v>
      </c>
      <c r="D1253" s="161" t="s">
        <v>281</v>
      </c>
      <c r="E1253" s="161" t="s">
        <v>1417</v>
      </c>
      <c r="F1253" s="161" t="s">
        <v>231</v>
      </c>
      <c r="G1253" s="161" t="s">
        <v>531</v>
      </c>
      <c r="H1253" s="162">
        <v>23.6</v>
      </c>
      <c r="I1253" s="163"/>
      <c r="J1253" s="158" t="s">
        <v>54</v>
      </c>
      <c r="K1253" s="159"/>
      <c r="L1253" s="153">
        <v>38.08</v>
      </c>
      <c r="M1253" s="154">
        <f t="shared" si="166"/>
        <v>17.98</v>
      </c>
      <c r="N1253" s="155" t="str">
        <f t="shared" si="167"/>
        <v/>
      </c>
      <c r="O1253" s="156">
        <f t="shared" si="168"/>
        <v>898.68799999999999</v>
      </c>
      <c r="P1253" s="156" t="e">
        <f t="shared" si="163"/>
        <v>#VALUE!</v>
      </c>
      <c r="Q1253" s="156" t="e">
        <f t="shared" si="164"/>
        <v>#VALUE!</v>
      </c>
      <c r="R1253" s="157" t="str">
        <f t="shared" si="169"/>
        <v>E</v>
      </c>
      <c r="S1253" s="157">
        <f t="shared" si="165"/>
        <v>17.98</v>
      </c>
      <c r="T1253" s="157">
        <f t="shared" si="162"/>
        <v>0</v>
      </c>
      <c r="U1253" s="157">
        <f>IF(M1253&lt;&gt;0,IF(M1253=SVS,0,IF(M1253=SVSg,0,IF(M1253=Stundenverrechnungssatz!G6223,0,IF(M1253=Stundenverrechnungssatz!I6223,0,IF(M1253=Stundenverrechnungssatz!K6223,0,IF(M1253=Stundenverrechnungssatz!M6223,0,1)))))))</f>
        <v>0</v>
      </c>
      <c r="V1253" s="20"/>
    </row>
    <row r="1254" spans="1:22" s="38" customFormat="1" ht="15" customHeight="1" x14ac:dyDescent="0.2">
      <c r="A1254" s="160">
        <v>1252</v>
      </c>
      <c r="B1254" s="161" t="s">
        <v>1369</v>
      </c>
      <c r="C1254" s="161" t="s">
        <v>1371</v>
      </c>
      <c r="D1254" s="161" t="s">
        <v>281</v>
      </c>
      <c r="E1254" s="161" t="s">
        <v>1418</v>
      </c>
      <c r="F1254" s="161" t="s">
        <v>231</v>
      </c>
      <c r="G1254" s="161" t="s">
        <v>531</v>
      </c>
      <c r="H1254" s="162">
        <v>26.46</v>
      </c>
      <c r="I1254" s="163"/>
      <c r="J1254" s="158" t="s">
        <v>54</v>
      </c>
      <c r="K1254" s="159"/>
      <c r="L1254" s="153">
        <v>38.08</v>
      </c>
      <c r="M1254" s="154">
        <f t="shared" si="166"/>
        <v>17.98</v>
      </c>
      <c r="N1254" s="155" t="str">
        <f t="shared" si="167"/>
        <v/>
      </c>
      <c r="O1254" s="156">
        <f t="shared" si="168"/>
        <v>1007.5968</v>
      </c>
      <c r="P1254" s="156" t="e">
        <f t="shared" si="163"/>
        <v>#VALUE!</v>
      </c>
      <c r="Q1254" s="156" t="e">
        <f t="shared" si="164"/>
        <v>#VALUE!</v>
      </c>
      <c r="R1254" s="157" t="str">
        <f t="shared" si="169"/>
        <v>E</v>
      </c>
      <c r="S1254" s="157">
        <f t="shared" si="165"/>
        <v>17.98</v>
      </c>
      <c r="T1254" s="157">
        <f t="shared" si="162"/>
        <v>0</v>
      </c>
      <c r="U1254" s="157">
        <f>IF(M1254&lt;&gt;0,IF(M1254=SVS,0,IF(M1254=SVSg,0,IF(M1254=Stundenverrechnungssatz!G6224,0,IF(M1254=Stundenverrechnungssatz!I6224,0,IF(M1254=Stundenverrechnungssatz!K6224,0,IF(M1254=Stundenverrechnungssatz!M6224,0,1)))))))</f>
        <v>0</v>
      </c>
      <c r="V1254" s="20"/>
    </row>
    <row r="1255" spans="1:22" s="38" customFormat="1" ht="15" customHeight="1" x14ac:dyDescent="0.2">
      <c r="A1255" s="160">
        <v>1253</v>
      </c>
      <c r="B1255" s="161" t="s">
        <v>1369</v>
      </c>
      <c r="C1255" s="161" t="s">
        <v>1371</v>
      </c>
      <c r="D1255" s="161" t="s">
        <v>281</v>
      </c>
      <c r="E1255" s="161" t="s">
        <v>1419</v>
      </c>
      <c r="F1255" s="161" t="s">
        <v>231</v>
      </c>
      <c r="G1255" s="161" t="s">
        <v>531</v>
      </c>
      <c r="H1255" s="162">
        <v>7.28</v>
      </c>
      <c r="I1255" s="163"/>
      <c r="J1255" s="158" t="s">
        <v>54</v>
      </c>
      <c r="K1255" s="159"/>
      <c r="L1255" s="153">
        <v>38.08</v>
      </c>
      <c r="M1255" s="154">
        <f t="shared" si="166"/>
        <v>17.98</v>
      </c>
      <c r="N1255" s="155" t="str">
        <f t="shared" si="167"/>
        <v/>
      </c>
      <c r="O1255" s="156">
        <f t="shared" si="168"/>
        <v>277.22239999999999</v>
      </c>
      <c r="P1255" s="156" t="e">
        <f t="shared" si="163"/>
        <v>#VALUE!</v>
      </c>
      <c r="Q1255" s="156" t="e">
        <f t="shared" si="164"/>
        <v>#VALUE!</v>
      </c>
      <c r="R1255" s="157" t="str">
        <f t="shared" si="169"/>
        <v>E</v>
      </c>
      <c r="S1255" s="157">
        <f t="shared" si="165"/>
        <v>17.98</v>
      </c>
      <c r="T1255" s="157">
        <f t="shared" si="162"/>
        <v>0</v>
      </c>
      <c r="U1255" s="157">
        <f>IF(M1255&lt;&gt;0,IF(M1255=SVS,0,IF(M1255=SVSg,0,IF(M1255=Stundenverrechnungssatz!G6225,0,IF(M1255=Stundenverrechnungssatz!I6225,0,IF(M1255=Stundenverrechnungssatz!K6225,0,IF(M1255=Stundenverrechnungssatz!M6225,0,1)))))))</f>
        <v>0</v>
      </c>
      <c r="V1255" s="20"/>
    </row>
    <row r="1256" spans="1:22" s="38" customFormat="1" ht="15" customHeight="1" x14ac:dyDescent="0.2">
      <c r="A1256" s="160">
        <v>1254</v>
      </c>
      <c r="B1256" s="161" t="s">
        <v>1369</v>
      </c>
      <c r="C1256" s="161" t="s">
        <v>1371</v>
      </c>
      <c r="D1256" s="161" t="s">
        <v>281</v>
      </c>
      <c r="E1256" s="161" t="s">
        <v>1420</v>
      </c>
      <c r="F1256" s="161" t="s">
        <v>231</v>
      </c>
      <c r="G1256" s="161" t="s">
        <v>531</v>
      </c>
      <c r="H1256" s="162">
        <v>36.74</v>
      </c>
      <c r="I1256" s="163"/>
      <c r="J1256" s="158" t="s">
        <v>54</v>
      </c>
      <c r="K1256" s="159"/>
      <c r="L1256" s="153">
        <v>38.08</v>
      </c>
      <c r="M1256" s="154">
        <f t="shared" si="166"/>
        <v>17.98</v>
      </c>
      <c r="N1256" s="155" t="str">
        <f t="shared" si="167"/>
        <v/>
      </c>
      <c r="O1256" s="156">
        <f t="shared" si="168"/>
        <v>1399.0591999999999</v>
      </c>
      <c r="P1256" s="156" t="e">
        <f t="shared" si="163"/>
        <v>#VALUE!</v>
      </c>
      <c r="Q1256" s="156" t="e">
        <f t="shared" si="164"/>
        <v>#VALUE!</v>
      </c>
      <c r="R1256" s="157" t="str">
        <f t="shared" si="169"/>
        <v>E</v>
      </c>
      <c r="S1256" s="157">
        <f t="shared" si="165"/>
        <v>17.98</v>
      </c>
      <c r="T1256" s="157">
        <f t="shared" si="162"/>
        <v>0</v>
      </c>
      <c r="U1256" s="157">
        <f>IF(M1256&lt;&gt;0,IF(M1256=SVS,0,IF(M1256=SVSg,0,IF(M1256=Stundenverrechnungssatz!G6226,0,IF(M1256=Stundenverrechnungssatz!I6226,0,IF(M1256=Stundenverrechnungssatz!K6226,0,IF(M1256=Stundenverrechnungssatz!M6226,0,1)))))))</f>
        <v>0</v>
      </c>
      <c r="V1256" s="20"/>
    </row>
    <row r="1257" spans="1:22" s="38" customFormat="1" ht="15" customHeight="1" x14ac:dyDescent="0.2">
      <c r="A1257" s="160">
        <v>1255</v>
      </c>
      <c r="B1257" s="161" t="s">
        <v>1369</v>
      </c>
      <c r="C1257" s="161" t="s">
        <v>1371</v>
      </c>
      <c r="D1257" s="161" t="s">
        <v>281</v>
      </c>
      <c r="E1257" s="161" t="s">
        <v>1421</v>
      </c>
      <c r="F1257" s="161" t="s">
        <v>231</v>
      </c>
      <c r="G1257" s="161" t="s">
        <v>531</v>
      </c>
      <c r="H1257" s="162">
        <v>10.6</v>
      </c>
      <c r="I1257" s="163"/>
      <c r="J1257" s="158" t="s">
        <v>54</v>
      </c>
      <c r="K1257" s="159"/>
      <c r="L1257" s="153">
        <v>38.08</v>
      </c>
      <c r="M1257" s="154">
        <f t="shared" si="166"/>
        <v>17.98</v>
      </c>
      <c r="N1257" s="155" t="str">
        <f t="shared" si="167"/>
        <v/>
      </c>
      <c r="O1257" s="156">
        <f t="shared" si="168"/>
        <v>403.64799999999997</v>
      </c>
      <c r="P1257" s="156" t="e">
        <f t="shared" si="163"/>
        <v>#VALUE!</v>
      </c>
      <c r="Q1257" s="156" t="e">
        <f t="shared" si="164"/>
        <v>#VALUE!</v>
      </c>
      <c r="R1257" s="157" t="str">
        <f t="shared" si="169"/>
        <v>E</v>
      </c>
      <c r="S1257" s="157">
        <f t="shared" si="165"/>
        <v>17.98</v>
      </c>
      <c r="T1257" s="157">
        <f t="shared" si="162"/>
        <v>0</v>
      </c>
      <c r="U1257" s="157">
        <f>IF(M1257&lt;&gt;0,IF(M1257=SVS,0,IF(M1257=SVSg,0,IF(M1257=Stundenverrechnungssatz!G6227,0,IF(M1257=Stundenverrechnungssatz!I6227,0,IF(M1257=Stundenverrechnungssatz!K6227,0,IF(M1257=Stundenverrechnungssatz!M6227,0,1)))))))</f>
        <v>0</v>
      </c>
      <c r="V1257" s="20"/>
    </row>
    <row r="1258" spans="1:22" s="38" customFormat="1" ht="15" customHeight="1" x14ac:dyDescent="0.2">
      <c r="A1258" s="160">
        <v>1256</v>
      </c>
      <c r="B1258" s="161" t="s">
        <v>1369</v>
      </c>
      <c r="C1258" s="161" t="s">
        <v>1371</v>
      </c>
      <c r="D1258" s="161" t="s">
        <v>285</v>
      </c>
      <c r="E1258" s="161" t="s">
        <v>286</v>
      </c>
      <c r="F1258" s="161" t="s">
        <v>218</v>
      </c>
      <c r="G1258" s="161" t="s">
        <v>333</v>
      </c>
      <c r="H1258" s="162">
        <v>18.649999999999999</v>
      </c>
      <c r="I1258" s="163"/>
      <c r="J1258" s="158" t="s">
        <v>34</v>
      </c>
      <c r="K1258" s="159"/>
      <c r="L1258" s="153">
        <v>191.11</v>
      </c>
      <c r="M1258" s="154">
        <f t="shared" si="166"/>
        <v>17.98</v>
      </c>
      <c r="N1258" s="155" t="str">
        <f t="shared" si="167"/>
        <v/>
      </c>
      <c r="O1258" s="156">
        <f t="shared" si="168"/>
        <v>3564.2015000000001</v>
      </c>
      <c r="P1258" s="156" t="e">
        <f t="shared" si="163"/>
        <v>#VALUE!</v>
      </c>
      <c r="Q1258" s="156" t="e">
        <f t="shared" si="164"/>
        <v>#VALUE!</v>
      </c>
      <c r="R1258" s="157" t="str">
        <f t="shared" si="169"/>
        <v>C</v>
      </c>
      <c r="S1258" s="157">
        <f t="shared" si="165"/>
        <v>17.98</v>
      </c>
      <c r="T1258" s="157">
        <f t="shared" si="162"/>
        <v>0</v>
      </c>
      <c r="U1258" s="157">
        <f>IF(M1258&lt;&gt;0,IF(M1258=SVS,0,IF(M1258=SVSg,0,IF(M1258=Stundenverrechnungssatz!G6228,0,IF(M1258=Stundenverrechnungssatz!I6228,0,IF(M1258=Stundenverrechnungssatz!K6228,0,IF(M1258=Stundenverrechnungssatz!M6228,0,1)))))))</f>
        <v>0</v>
      </c>
      <c r="V1258" s="20"/>
    </row>
    <row r="1259" spans="1:22" s="38" customFormat="1" ht="15" customHeight="1" x14ac:dyDescent="0.2">
      <c r="A1259" s="160">
        <v>1257</v>
      </c>
      <c r="B1259" s="161" t="s">
        <v>1369</v>
      </c>
      <c r="C1259" s="161" t="s">
        <v>1371</v>
      </c>
      <c r="D1259" s="161" t="s">
        <v>285</v>
      </c>
      <c r="E1259" s="161" t="s">
        <v>566</v>
      </c>
      <c r="F1259" s="161" t="s">
        <v>216</v>
      </c>
      <c r="G1259" s="161" t="s">
        <v>531</v>
      </c>
      <c r="H1259" s="162">
        <v>2.3199999999999998</v>
      </c>
      <c r="I1259" s="163"/>
      <c r="J1259" s="158" t="s">
        <v>119</v>
      </c>
      <c r="K1259" s="159"/>
      <c r="L1259" s="153">
        <v>0</v>
      </c>
      <c r="M1259" s="154">
        <f t="shared" si="166"/>
        <v>17.98</v>
      </c>
      <c r="N1259" s="155">
        <f t="shared" si="167"/>
        <v>1.0000000000000001E-5</v>
      </c>
      <c r="O1259" s="156">
        <f t="shared" si="168"/>
        <v>0</v>
      </c>
      <c r="P1259" s="156">
        <f t="shared" si="163"/>
        <v>0</v>
      </c>
      <c r="Q1259" s="156">
        <f t="shared" si="164"/>
        <v>0</v>
      </c>
      <c r="R1259" s="157" t="str">
        <f t="shared" si="169"/>
        <v>n</v>
      </c>
      <c r="S1259" s="157">
        <f t="shared" si="165"/>
        <v>17.98</v>
      </c>
      <c r="T1259" s="157">
        <f t="shared" si="162"/>
        <v>0</v>
      </c>
      <c r="U1259" s="157">
        <f>IF(M1259&lt;&gt;0,IF(M1259=SVS,0,IF(M1259=SVSg,0,IF(M1259=Stundenverrechnungssatz!G6229,0,IF(M1259=Stundenverrechnungssatz!I6229,0,IF(M1259=Stundenverrechnungssatz!K6229,0,IF(M1259=Stundenverrechnungssatz!M6229,0,1)))))))</f>
        <v>0</v>
      </c>
      <c r="V1259" s="20"/>
    </row>
    <row r="1260" spans="1:22" s="38" customFormat="1" ht="15" customHeight="1" x14ac:dyDescent="0.2">
      <c r="A1260" s="160">
        <v>1258</v>
      </c>
      <c r="B1260" s="161" t="s">
        <v>1369</v>
      </c>
      <c r="C1260" s="161" t="s">
        <v>1371</v>
      </c>
      <c r="D1260" s="161" t="s">
        <v>285</v>
      </c>
      <c r="E1260" s="161" t="s">
        <v>287</v>
      </c>
      <c r="F1260" s="161" t="s">
        <v>258</v>
      </c>
      <c r="G1260" s="161" t="s">
        <v>333</v>
      </c>
      <c r="H1260" s="162">
        <v>15.94</v>
      </c>
      <c r="I1260" s="163"/>
      <c r="J1260" s="158" t="s">
        <v>34</v>
      </c>
      <c r="K1260" s="159"/>
      <c r="L1260" s="153">
        <v>191.11</v>
      </c>
      <c r="M1260" s="154">
        <f t="shared" si="166"/>
        <v>17.98</v>
      </c>
      <c r="N1260" s="155" t="str">
        <f t="shared" si="167"/>
        <v/>
      </c>
      <c r="O1260" s="156">
        <f t="shared" si="168"/>
        <v>3046.2934</v>
      </c>
      <c r="P1260" s="156" t="e">
        <f t="shared" si="163"/>
        <v>#VALUE!</v>
      </c>
      <c r="Q1260" s="156" t="e">
        <f t="shared" si="164"/>
        <v>#VALUE!</v>
      </c>
      <c r="R1260" s="157" t="str">
        <f t="shared" si="169"/>
        <v>C</v>
      </c>
      <c r="S1260" s="157">
        <f t="shared" si="165"/>
        <v>17.98</v>
      </c>
      <c r="T1260" s="157">
        <f t="shared" si="162"/>
        <v>0</v>
      </c>
      <c r="U1260" s="157">
        <f>IF(M1260&lt;&gt;0,IF(M1260=SVS,0,IF(M1260=SVSg,0,IF(M1260=Stundenverrechnungssatz!G6230,0,IF(M1260=Stundenverrechnungssatz!I6230,0,IF(M1260=Stundenverrechnungssatz!K6230,0,IF(M1260=Stundenverrechnungssatz!M6230,0,1)))))))</f>
        <v>0</v>
      </c>
      <c r="V1260" s="20"/>
    </row>
    <row r="1261" spans="1:22" s="38" customFormat="1" ht="15" customHeight="1" x14ac:dyDescent="0.2">
      <c r="A1261" s="160">
        <v>1259</v>
      </c>
      <c r="B1261" s="161" t="s">
        <v>1369</v>
      </c>
      <c r="C1261" s="161" t="s">
        <v>1371</v>
      </c>
      <c r="D1261" s="161" t="s">
        <v>285</v>
      </c>
      <c r="E1261" s="161" t="s">
        <v>1422</v>
      </c>
      <c r="F1261" s="161" t="s">
        <v>263</v>
      </c>
      <c r="G1261" s="161" t="s">
        <v>531</v>
      </c>
      <c r="H1261" s="162">
        <v>6.26</v>
      </c>
      <c r="I1261" s="163"/>
      <c r="J1261" s="158" t="s">
        <v>64</v>
      </c>
      <c r="K1261" s="159"/>
      <c r="L1261" s="153">
        <v>9</v>
      </c>
      <c r="M1261" s="154">
        <f t="shared" si="166"/>
        <v>17.98</v>
      </c>
      <c r="N1261" s="155" t="str">
        <f t="shared" si="167"/>
        <v/>
      </c>
      <c r="O1261" s="156">
        <f t="shared" si="168"/>
        <v>56.339999999999996</v>
      </c>
      <c r="P1261" s="156" t="e">
        <f t="shared" si="163"/>
        <v>#VALUE!</v>
      </c>
      <c r="Q1261" s="156" t="e">
        <f t="shared" si="164"/>
        <v>#VALUE!</v>
      </c>
      <c r="R1261" s="157" t="str">
        <f t="shared" si="169"/>
        <v>T</v>
      </c>
      <c r="S1261" s="157">
        <f t="shared" si="165"/>
        <v>17.98</v>
      </c>
      <c r="T1261" s="157">
        <f t="shared" si="162"/>
        <v>0</v>
      </c>
      <c r="U1261" s="157">
        <f>IF(M1261&lt;&gt;0,IF(M1261=SVS,0,IF(M1261=SVSg,0,IF(M1261=Stundenverrechnungssatz!G6231,0,IF(M1261=Stundenverrechnungssatz!I6231,0,IF(M1261=Stundenverrechnungssatz!K6231,0,IF(M1261=Stundenverrechnungssatz!M6231,0,1)))))))</f>
        <v>0</v>
      </c>
      <c r="V1261" s="20"/>
    </row>
    <row r="1262" spans="1:22" s="38" customFormat="1" ht="15" customHeight="1" x14ac:dyDescent="0.2">
      <c r="A1262" s="160">
        <v>1260</v>
      </c>
      <c r="B1262" s="161" t="s">
        <v>1369</v>
      </c>
      <c r="C1262" s="161" t="s">
        <v>1371</v>
      </c>
      <c r="D1262" s="161" t="s">
        <v>285</v>
      </c>
      <c r="E1262" s="161" t="s">
        <v>288</v>
      </c>
      <c r="F1262" s="161" t="s">
        <v>228</v>
      </c>
      <c r="G1262" s="161" t="s">
        <v>226</v>
      </c>
      <c r="H1262" s="162">
        <v>22.85</v>
      </c>
      <c r="I1262" s="163" t="s">
        <v>214</v>
      </c>
      <c r="J1262" s="158" t="s">
        <v>31</v>
      </c>
      <c r="K1262" s="159"/>
      <c r="L1262" s="153">
        <v>96.05</v>
      </c>
      <c r="M1262" s="154">
        <f t="shared" si="166"/>
        <v>17.98</v>
      </c>
      <c r="N1262" s="155" t="str">
        <f t="shared" si="167"/>
        <v/>
      </c>
      <c r="O1262" s="156">
        <f t="shared" si="168"/>
        <v>2194.7425000000003</v>
      </c>
      <c r="P1262" s="156" t="e">
        <f t="shared" si="163"/>
        <v>#VALUE!</v>
      </c>
      <c r="Q1262" s="156" t="e">
        <f t="shared" si="164"/>
        <v>#VALUE!</v>
      </c>
      <c r="R1262" s="157" t="str">
        <f t="shared" si="169"/>
        <v>A</v>
      </c>
      <c r="S1262" s="157">
        <f t="shared" si="165"/>
        <v>17.98</v>
      </c>
      <c r="T1262" s="157">
        <f t="shared" si="162"/>
        <v>22.85</v>
      </c>
      <c r="U1262" s="157">
        <f>IF(M1262&lt;&gt;0,IF(M1262=SVS,0,IF(M1262=SVSg,0,IF(M1262=Stundenverrechnungssatz!G6232,0,IF(M1262=Stundenverrechnungssatz!I6232,0,IF(M1262=Stundenverrechnungssatz!K6232,0,IF(M1262=Stundenverrechnungssatz!M6232,0,1)))))))</f>
        <v>0</v>
      </c>
      <c r="V1262" s="20"/>
    </row>
    <row r="1263" spans="1:22" s="38" customFormat="1" ht="15" customHeight="1" x14ac:dyDescent="0.2">
      <c r="A1263" s="160">
        <v>1261</v>
      </c>
      <c r="B1263" s="161" t="s">
        <v>1369</v>
      </c>
      <c r="C1263" s="161" t="s">
        <v>1371</v>
      </c>
      <c r="D1263" s="161" t="s">
        <v>285</v>
      </c>
      <c r="E1263" s="161" t="s">
        <v>289</v>
      </c>
      <c r="F1263" s="161" t="s">
        <v>223</v>
      </c>
      <c r="G1263" s="161" t="s">
        <v>226</v>
      </c>
      <c r="H1263" s="162">
        <v>44.01</v>
      </c>
      <c r="I1263" s="163" t="s">
        <v>214</v>
      </c>
      <c r="J1263" s="158" t="s">
        <v>31</v>
      </c>
      <c r="K1263" s="159"/>
      <c r="L1263" s="153">
        <v>96.05</v>
      </c>
      <c r="M1263" s="154">
        <f t="shared" si="166"/>
        <v>17.98</v>
      </c>
      <c r="N1263" s="155" t="str">
        <f t="shared" si="167"/>
        <v/>
      </c>
      <c r="O1263" s="156">
        <f t="shared" si="168"/>
        <v>4227.1605</v>
      </c>
      <c r="P1263" s="156" t="e">
        <f t="shared" si="163"/>
        <v>#VALUE!</v>
      </c>
      <c r="Q1263" s="156" t="e">
        <f t="shared" si="164"/>
        <v>#VALUE!</v>
      </c>
      <c r="R1263" s="157" t="str">
        <f t="shared" si="169"/>
        <v>A</v>
      </c>
      <c r="S1263" s="157">
        <f t="shared" si="165"/>
        <v>17.98</v>
      </c>
      <c r="T1263" s="157">
        <f t="shared" si="162"/>
        <v>44.01</v>
      </c>
      <c r="U1263" s="157">
        <f>IF(M1263&lt;&gt;0,IF(M1263=SVS,0,IF(M1263=SVSg,0,IF(M1263=Stundenverrechnungssatz!G6233,0,IF(M1263=Stundenverrechnungssatz!I6233,0,IF(M1263=Stundenverrechnungssatz!K6233,0,IF(M1263=Stundenverrechnungssatz!M6233,0,1)))))))</f>
        <v>0</v>
      </c>
      <c r="V1263" s="20"/>
    </row>
    <row r="1264" spans="1:22" s="38" customFormat="1" ht="15" customHeight="1" x14ac:dyDescent="0.2">
      <c r="A1264" s="160">
        <v>1262</v>
      </c>
      <c r="B1264" s="161" t="s">
        <v>1369</v>
      </c>
      <c r="C1264" s="161" t="s">
        <v>1371</v>
      </c>
      <c r="D1264" s="161" t="s">
        <v>285</v>
      </c>
      <c r="E1264" s="161" t="s">
        <v>291</v>
      </c>
      <c r="F1264" s="161" t="s">
        <v>225</v>
      </c>
      <c r="G1264" s="161" t="s">
        <v>226</v>
      </c>
      <c r="H1264" s="162">
        <v>34.24</v>
      </c>
      <c r="I1264" s="163" t="s">
        <v>214</v>
      </c>
      <c r="J1264" s="158" t="s">
        <v>31</v>
      </c>
      <c r="K1264" s="159"/>
      <c r="L1264" s="153">
        <v>96.05</v>
      </c>
      <c r="M1264" s="154">
        <f t="shared" si="166"/>
        <v>17.98</v>
      </c>
      <c r="N1264" s="155" t="str">
        <f t="shared" si="167"/>
        <v/>
      </c>
      <c r="O1264" s="156">
        <f t="shared" si="168"/>
        <v>3288.752</v>
      </c>
      <c r="P1264" s="156" t="e">
        <f t="shared" si="163"/>
        <v>#VALUE!</v>
      </c>
      <c r="Q1264" s="156" t="e">
        <f t="shared" si="164"/>
        <v>#VALUE!</v>
      </c>
      <c r="R1264" s="157" t="str">
        <f t="shared" si="169"/>
        <v>A</v>
      </c>
      <c r="S1264" s="157">
        <f t="shared" si="165"/>
        <v>17.98</v>
      </c>
      <c r="T1264" s="157">
        <f t="shared" si="162"/>
        <v>34.24</v>
      </c>
      <c r="U1264" s="157">
        <f>IF(M1264&lt;&gt;0,IF(M1264=SVS,0,IF(M1264=SVSg,0,IF(M1264=Stundenverrechnungssatz!G6234,0,IF(M1264=Stundenverrechnungssatz!I6234,0,IF(M1264=Stundenverrechnungssatz!K6234,0,IF(M1264=Stundenverrechnungssatz!M6234,0,1)))))))</f>
        <v>0</v>
      </c>
      <c r="V1264" s="20"/>
    </row>
    <row r="1265" spans="1:22" s="38" customFormat="1" ht="15" customHeight="1" x14ac:dyDescent="0.2">
      <c r="A1265" s="160">
        <v>1263</v>
      </c>
      <c r="B1265" s="161" t="s">
        <v>1369</v>
      </c>
      <c r="C1265" s="161" t="s">
        <v>1371</v>
      </c>
      <c r="D1265" s="161" t="s">
        <v>285</v>
      </c>
      <c r="E1265" s="161" t="s">
        <v>292</v>
      </c>
      <c r="F1265" s="161" t="s">
        <v>237</v>
      </c>
      <c r="G1265" s="161" t="s">
        <v>226</v>
      </c>
      <c r="H1265" s="162">
        <v>31.15</v>
      </c>
      <c r="I1265" s="163" t="s">
        <v>214</v>
      </c>
      <c r="J1265" s="158" t="s">
        <v>31</v>
      </c>
      <c r="K1265" s="159"/>
      <c r="L1265" s="153">
        <v>96.05</v>
      </c>
      <c r="M1265" s="154">
        <f t="shared" si="166"/>
        <v>17.98</v>
      </c>
      <c r="N1265" s="155" t="str">
        <f t="shared" si="167"/>
        <v/>
      </c>
      <c r="O1265" s="156">
        <f t="shared" si="168"/>
        <v>2991.9575</v>
      </c>
      <c r="P1265" s="156" t="e">
        <f t="shared" si="163"/>
        <v>#VALUE!</v>
      </c>
      <c r="Q1265" s="156" t="e">
        <f t="shared" si="164"/>
        <v>#VALUE!</v>
      </c>
      <c r="R1265" s="157" t="str">
        <f t="shared" si="169"/>
        <v>A</v>
      </c>
      <c r="S1265" s="157">
        <f t="shared" si="165"/>
        <v>17.98</v>
      </c>
      <c r="T1265" s="157">
        <f t="shared" si="162"/>
        <v>31.15</v>
      </c>
      <c r="U1265" s="157">
        <f>IF(M1265&lt;&gt;0,IF(M1265=SVS,0,IF(M1265=SVSg,0,IF(M1265=Stundenverrechnungssatz!G6235,0,IF(M1265=Stundenverrechnungssatz!I6235,0,IF(M1265=Stundenverrechnungssatz!K6235,0,IF(M1265=Stundenverrechnungssatz!M6235,0,1)))))))</f>
        <v>0</v>
      </c>
      <c r="V1265" s="20"/>
    </row>
    <row r="1266" spans="1:22" s="38" customFormat="1" ht="15" customHeight="1" x14ac:dyDescent="0.2">
      <c r="A1266" s="160">
        <v>1264</v>
      </c>
      <c r="B1266" s="161" t="s">
        <v>1369</v>
      </c>
      <c r="C1266" s="161" t="s">
        <v>1371</v>
      </c>
      <c r="D1266" s="161" t="s">
        <v>285</v>
      </c>
      <c r="E1266" s="161" t="s">
        <v>293</v>
      </c>
      <c r="F1266" s="161" t="s">
        <v>409</v>
      </c>
      <c r="G1266" s="161" t="s">
        <v>351</v>
      </c>
      <c r="H1266" s="162">
        <v>18.62</v>
      </c>
      <c r="I1266" s="163"/>
      <c r="J1266" s="158" t="s">
        <v>101</v>
      </c>
      <c r="K1266" s="159"/>
      <c r="L1266" s="153">
        <v>191.11</v>
      </c>
      <c r="M1266" s="154">
        <f t="shared" si="166"/>
        <v>17.98</v>
      </c>
      <c r="N1266" s="155" t="str">
        <f t="shared" si="167"/>
        <v/>
      </c>
      <c r="O1266" s="156">
        <f t="shared" si="168"/>
        <v>3558.4682000000003</v>
      </c>
      <c r="P1266" s="156" t="e">
        <f t="shared" si="163"/>
        <v>#VALUE!</v>
      </c>
      <c r="Q1266" s="156" t="e">
        <f t="shared" si="164"/>
        <v>#VALUE!</v>
      </c>
      <c r="R1266" s="157" t="str">
        <f t="shared" si="169"/>
        <v>O</v>
      </c>
      <c r="S1266" s="157">
        <f t="shared" si="165"/>
        <v>17.98</v>
      </c>
      <c r="T1266" s="157">
        <f t="shared" si="162"/>
        <v>0</v>
      </c>
      <c r="U1266" s="157">
        <f>IF(M1266&lt;&gt;0,IF(M1266=SVS,0,IF(M1266=SVSg,0,IF(M1266=Stundenverrechnungssatz!G6236,0,IF(M1266=Stundenverrechnungssatz!I6236,0,IF(M1266=Stundenverrechnungssatz!K6236,0,IF(M1266=Stundenverrechnungssatz!M6236,0,1)))))))</f>
        <v>0</v>
      </c>
      <c r="V1266" s="20"/>
    </row>
    <row r="1267" spans="1:22" s="38" customFormat="1" ht="15" customHeight="1" x14ac:dyDescent="0.2">
      <c r="A1267" s="160">
        <v>1265</v>
      </c>
      <c r="B1267" s="161" t="s">
        <v>1369</v>
      </c>
      <c r="C1267" s="161" t="s">
        <v>1371</v>
      </c>
      <c r="D1267" s="161" t="s">
        <v>285</v>
      </c>
      <c r="E1267" s="161" t="s">
        <v>294</v>
      </c>
      <c r="F1267" s="161" t="s">
        <v>227</v>
      </c>
      <c r="G1267" s="161" t="s">
        <v>226</v>
      </c>
      <c r="H1267" s="162">
        <v>135.93</v>
      </c>
      <c r="I1267" s="163"/>
      <c r="J1267" s="158" t="s">
        <v>38</v>
      </c>
      <c r="K1267" s="159"/>
      <c r="L1267" s="153">
        <v>96.05</v>
      </c>
      <c r="M1267" s="154">
        <f t="shared" si="166"/>
        <v>17.98</v>
      </c>
      <c r="N1267" s="155" t="str">
        <f t="shared" si="167"/>
        <v/>
      </c>
      <c r="O1267" s="156">
        <f t="shared" si="168"/>
        <v>13056.076500000001</v>
      </c>
      <c r="P1267" s="156" t="e">
        <f t="shared" si="163"/>
        <v>#VALUE!</v>
      </c>
      <c r="Q1267" s="156" t="e">
        <f t="shared" si="164"/>
        <v>#VALUE!</v>
      </c>
      <c r="R1267" s="157" t="str">
        <f t="shared" si="169"/>
        <v>D</v>
      </c>
      <c r="S1267" s="157">
        <f t="shared" si="165"/>
        <v>17.98</v>
      </c>
      <c r="T1267" s="157">
        <f t="shared" si="162"/>
        <v>0</v>
      </c>
      <c r="U1267" s="157">
        <f>IF(M1267&lt;&gt;0,IF(M1267=SVS,0,IF(M1267=SVSg,0,IF(M1267=Stundenverrechnungssatz!G6237,0,IF(M1267=Stundenverrechnungssatz!I6237,0,IF(M1267=Stundenverrechnungssatz!K6237,0,IF(M1267=Stundenverrechnungssatz!M6237,0,1)))))))</f>
        <v>0</v>
      </c>
      <c r="V1267" s="20"/>
    </row>
    <row r="1268" spans="1:22" s="38" customFormat="1" ht="15" customHeight="1" x14ac:dyDescent="0.2">
      <c r="A1268" s="160">
        <v>1266</v>
      </c>
      <c r="B1268" s="161" t="s">
        <v>1369</v>
      </c>
      <c r="C1268" s="161" t="s">
        <v>1371</v>
      </c>
      <c r="D1268" s="161" t="s">
        <v>285</v>
      </c>
      <c r="E1268" s="161" t="s">
        <v>295</v>
      </c>
      <c r="F1268" s="161" t="s">
        <v>421</v>
      </c>
      <c r="G1268" s="161" t="s">
        <v>351</v>
      </c>
      <c r="H1268" s="162">
        <v>20.72</v>
      </c>
      <c r="I1268" s="163"/>
      <c r="J1268" s="158" t="s">
        <v>61</v>
      </c>
      <c r="K1268" s="159"/>
      <c r="L1268" s="153">
        <v>191.11</v>
      </c>
      <c r="M1268" s="154">
        <f t="shared" si="166"/>
        <v>17.98</v>
      </c>
      <c r="N1268" s="155" t="str">
        <f t="shared" si="167"/>
        <v/>
      </c>
      <c r="O1268" s="156">
        <f t="shared" si="168"/>
        <v>3959.7991999999999</v>
      </c>
      <c r="P1268" s="156" t="e">
        <f t="shared" si="163"/>
        <v>#VALUE!</v>
      </c>
      <c r="Q1268" s="156" t="e">
        <f t="shared" si="164"/>
        <v>#VALUE!</v>
      </c>
      <c r="R1268" s="157" t="str">
        <f t="shared" si="169"/>
        <v>K</v>
      </c>
      <c r="S1268" s="157">
        <f t="shared" si="165"/>
        <v>17.98</v>
      </c>
      <c r="T1268" s="157">
        <f t="shared" si="162"/>
        <v>0</v>
      </c>
      <c r="U1268" s="157">
        <f>IF(M1268&lt;&gt;0,IF(M1268=SVS,0,IF(M1268=SVSg,0,IF(M1268=Stundenverrechnungssatz!G6238,0,IF(M1268=Stundenverrechnungssatz!I6238,0,IF(M1268=Stundenverrechnungssatz!K6238,0,IF(M1268=Stundenverrechnungssatz!M6238,0,1)))))))</f>
        <v>0</v>
      </c>
      <c r="V1268" s="20"/>
    </row>
    <row r="1269" spans="1:22" s="38" customFormat="1" ht="15" customHeight="1" x14ac:dyDescent="0.2">
      <c r="A1269" s="160">
        <v>1267</v>
      </c>
      <c r="B1269" s="161" t="s">
        <v>1369</v>
      </c>
      <c r="C1269" s="161" t="s">
        <v>1371</v>
      </c>
      <c r="D1269" s="161" t="s">
        <v>285</v>
      </c>
      <c r="E1269" s="161" t="s">
        <v>296</v>
      </c>
      <c r="F1269" s="161" t="s">
        <v>282</v>
      </c>
      <c r="G1269" s="161" t="s">
        <v>226</v>
      </c>
      <c r="H1269" s="162">
        <v>43.1</v>
      </c>
      <c r="I1269" s="163"/>
      <c r="J1269" s="158" t="s">
        <v>38</v>
      </c>
      <c r="K1269" s="159"/>
      <c r="L1269" s="153">
        <v>96.05</v>
      </c>
      <c r="M1269" s="154">
        <f t="shared" si="166"/>
        <v>17.98</v>
      </c>
      <c r="N1269" s="155" t="str">
        <f t="shared" si="167"/>
        <v/>
      </c>
      <c r="O1269" s="156">
        <f t="shared" si="168"/>
        <v>4139.7550000000001</v>
      </c>
      <c r="P1269" s="156" t="e">
        <f t="shared" si="163"/>
        <v>#VALUE!</v>
      </c>
      <c r="Q1269" s="156" t="e">
        <f t="shared" si="164"/>
        <v>#VALUE!</v>
      </c>
      <c r="R1269" s="157" t="str">
        <f t="shared" si="169"/>
        <v>D</v>
      </c>
      <c r="S1269" s="157">
        <f t="shared" si="165"/>
        <v>17.98</v>
      </c>
      <c r="T1269" s="157">
        <f t="shared" si="162"/>
        <v>0</v>
      </c>
      <c r="U1269" s="157">
        <f>IF(M1269&lt;&gt;0,IF(M1269=SVS,0,IF(M1269=SVSg,0,IF(M1269=Stundenverrechnungssatz!G6239,0,IF(M1269=Stundenverrechnungssatz!I6239,0,IF(M1269=Stundenverrechnungssatz!K6239,0,IF(M1269=Stundenverrechnungssatz!M6239,0,1)))))))</f>
        <v>0</v>
      </c>
      <c r="V1269" s="20"/>
    </row>
    <row r="1270" spans="1:22" s="38" customFormat="1" ht="15" customHeight="1" x14ac:dyDescent="0.2">
      <c r="A1270" s="160">
        <v>1268</v>
      </c>
      <c r="B1270" s="161" t="s">
        <v>1369</v>
      </c>
      <c r="C1270" s="161" t="s">
        <v>1371</v>
      </c>
      <c r="D1270" s="161" t="s">
        <v>285</v>
      </c>
      <c r="E1270" s="161" t="s">
        <v>297</v>
      </c>
      <c r="F1270" s="161" t="s">
        <v>239</v>
      </c>
      <c r="G1270" s="161" t="s">
        <v>333</v>
      </c>
      <c r="H1270" s="162">
        <v>4.17</v>
      </c>
      <c r="I1270" s="163"/>
      <c r="J1270" s="158" t="s">
        <v>34</v>
      </c>
      <c r="K1270" s="159"/>
      <c r="L1270" s="153">
        <v>191.11</v>
      </c>
      <c r="M1270" s="154">
        <f t="shared" si="166"/>
        <v>17.98</v>
      </c>
      <c r="N1270" s="155" t="str">
        <f t="shared" si="167"/>
        <v/>
      </c>
      <c r="O1270" s="156">
        <f t="shared" si="168"/>
        <v>796.92870000000005</v>
      </c>
      <c r="P1270" s="156" t="e">
        <f t="shared" si="163"/>
        <v>#VALUE!</v>
      </c>
      <c r="Q1270" s="156" t="e">
        <f t="shared" si="164"/>
        <v>#VALUE!</v>
      </c>
      <c r="R1270" s="157" t="str">
        <f t="shared" si="169"/>
        <v>C</v>
      </c>
      <c r="S1270" s="157">
        <f t="shared" si="165"/>
        <v>17.98</v>
      </c>
      <c r="T1270" s="157">
        <f t="shared" si="162"/>
        <v>0</v>
      </c>
      <c r="U1270" s="157">
        <f>IF(M1270&lt;&gt;0,IF(M1270=SVS,0,IF(M1270=SVSg,0,IF(M1270=Stundenverrechnungssatz!G6240,0,IF(M1270=Stundenverrechnungssatz!I6240,0,IF(M1270=Stundenverrechnungssatz!K6240,0,IF(M1270=Stundenverrechnungssatz!M6240,0,1)))))))</f>
        <v>0</v>
      </c>
      <c r="V1270" s="20"/>
    </row>
    <row r="1271" spans="1:22" s="38" customFormat="1" ht="15" customHeight="1" x14ac:dyDescent="0.2">
      <c r="A1271" s="160">
        <v>1269</v>
      </c>
      <c r="B1271" s="161" t="s">
        <v>1369</v>
      </c>
      <c r="C1271" s="161" t="s">
        <v>1371</v>
      </c>
      <c r="D1271" s="161" t="s">
        <v>285</v>
      </c>
      <c r="E1271" s="161" t="s">
        <v>298</v>
      </c>
      <c r="F1271" s="161" t="s">
        <v>218</v>
      </c>
      <c r="G1271" s="161" t="s">
        <v>333</v>
      </c>
      <c r="H1271" s="162">
        <v>11.7</v>
      </c>
      <c r="I1271" s="163"/>
      <c r="J1271" s="158" t="s">
        <v>34</v>
      </c>
      <c r="K1271" s="159"/>
      <c r="L1271" s="153">
        <v>191.11</v>
      </c>
      <c r="M1271" s="154">
        <f t="shared" si="166"/>
        <v>17.98</v>
      </c>
      <c r="N1271" s="155" t="str">
        <f t="shared" si="167"/>
        <v/>
      </c>
      <c r="O1271" s="156">
        <f t="shared" si="168"/>
        <v>2235.9870000000001</v>
      </c>
      <c r="P1271" s="156" t="e">
        <f t="shared" si="163"/>
        <v>#VALUE!</v>
      </c>
      <c r="Q1271" s="156" t="e">
        <f t="shared" si="164"/>
        <v>#VALUE!</v>
      </c>
      <c r="R1271" s="157" t="str">
        <f t="shared" si="169"/>
        <v>C</v>
      </c>
      <c r="S1271" s="157">
        <f t="shared" si="165"/>
        <v>17.98</v>
      </c>
      <c r="T1271" s="157">
        <f t="shared" si="162"/>
        <v>0</v>
      </c>
      <c r="U1271" s="157">
        <f>IF(M1271&lt;&gt;0,IF(M1271=SVS,0,IF(M1271=SVSg,0,IF(M1271=Stundenverrechnungssatz!G6241,0,IF(M1271=Stundenverrechnungssatz!I6241,0,IF(M1271=Stundenverrechnungssatz!K6241,0,IF(M1271=Stundenverrechnungssatz!M6241,0,1)))))))</f>
        <v>0</v>
      </c>
      <c r="V1271" s="20"/>
    </row>
    <row r="1272" spans="1:22" s="38" customFormat="1" ht="15" customHeight="1" x14ac:dyDescent="0.2">
      <c r="A1272" s="160">
        <v>1270</v>
      </c>
      <c r="B1272" s="161" t="s">
        <v>1369</v>
      </c>
      <c r="C1272" s="161" t="s">
        <v>1371</v>
      </c>
      <c r="D1272" s="161" t="s">
        <v>285</v>
      </c>
      <c r="E1272" s="161" t="s">
        <v>452</v>
      </c>
      <c r="F1272" s="161" t="s">
        <v>239</v>
      </c>
      <c r="G1272" s="161" t="s">
        <v>333</v>
      </c>
      <c r="H1272" s="162">
        <v>3.75</v>
      </c>
      <c r="I1272" s="163"/>
      <c r="J1272" s="158" t="s">
        <v>34</v>
      </c>
      <c r="K1272" s="159"/>
      <c r="L1272" s="153">
        <v>191.11</v>
      </c>
      <c r="M1272" s="154">
        <f t="shared" si="166"/>
        <v>17.98</v>
      </c>
      <c r="N1272" s="155" t="str">
        <f t="shared" si="167"/>
        <v/>
      </c>
      <c r="O1272" s="156">
        <f t="shared" si="168"/>
        <v>716.66250000000002</v>
      </c>
      <c r="P1272" s="156" t="e">
        <f t="shared" si="163"/>
        <v>#VALUE!</v>
      </c>
      <c r="Q1272" s="156" t="e">
        <f t="shared" si="164"/>
        <v>#VALUE!</v>
      </c>
      <c r="R1272" s="157" t="str">
        <f t="shared" si="169"/>
        <v>C</v>
      </c>
      <c r="S1272" s="157">
        <f t="shared" si="165"/>
        <v>17.98</v>
      </c>
      <c r="T1272" s="157">
        <f t="shared" si="162"/>
        <v>0</v>
      </c>
      <c r="U1272" s="157">
        <f>IF(M1272&lt;&gt;0,IF(M1272=SVS,0,IF(M1272=SVSg,0,IF(M1272=Stundenverrechnungssatz!G6242,0,IF(M1272=Stundenverrechnungssatz!I6242,0,IF(M1272=Stundenverrechnungssatz!K6242,0,IF(M1272=Stundenverrechnungssatz!M6242,0,1)))))))</f>
        <v>0</v>
      </c>
      <c r="V1272" s="20"/>
    </row>
    <row r="1273" spans="1:22" s="38" customFormat="1" ht="15" customHeight="1" x14ac:dyDescent="0.2">
      <c r="A1273" s="160">
        <v>1271</v>
      </c>
      <c r="B1273" s="161" t="s">
        <v>1369</v>
      </c>
      <c r="C1273" s="161" t="s">
        <v>1371</v>
      </c>
      <c r="D1273" s="161" t="s">
        <v>285</v>
      </c>
      <c r="E1273" s="161" t="s">
        <v>1423</v>
      </c>
      <c r="F1273" s="161" t="s">
        <v>1424</v>
      </c>
      <c r="G1273" s="161" t="s">
        <v>333</v>
      </c>
      <c r="H1273" s="162">
        <v>8.25</v>
      </c>
      <c r="I1273" s="163"/>
      <c r="J1273" s="158" t="s">
        <v>34</v>
      </c>
      <c r="K1273" s="159"/>
      <c r="L1273" s="153">
        <v>191.11</v>
      </c>
      <c r="M1273" s="154">
        <f t="shared" si="166"/>
        <v>17.98</v>
      </c>
      <c r="N1273" s="155" t="str">
        <f t="shared" si="167"/>
        <v/>
      </c>
      <c r="O1273" s="156">
        <f t="shared" si="168"/>
        <v>1576.6575</v>
      </c>
      <c r="P1273" s="156" t="e">
        <f t="shared" si="163"/>
        <v>#VALUE!</v>
      </c>
      <c r="Q1273" s="156" t="e">
        <f t="shared" si="164"/>
        <v>#VALUE!</v>
      </c>
      <c r="R1273" s="157" t="str">
        <f t="shared" si="169"/>
        <v>C</v>
      </c>
      <c r="S1273" s="157">
        <f t="shared" si="165"/>
        <v>17.98</v>
      </c>
      <c r="T1273" s="157">
        <f t="shared" si="162"/>
        <v>0</v>
      </c>
      <c r="U1273" s="157">
        <f>IF(M1273&lt;&gt;0,IF(M1273=SVS,0,IF(M1273=SVSg,0,IF(M1273=Stundenverrechnungssatz!G6243,0,IF(M1273=Stundenverrechnungssatz!I6243,0,IF(M1273=Stundenverrechnungssatz!K6243,0,IF(M1273=Stundenverrechnungssatz!M6243,0,1)))))))</f>
        <v>0</v>
      </c>
      <c r="V1273" s="20"/>
    </row>
    <row r="1274" spans="1:22" s="38" customFormat="1" ht="15" customHeight="1" x14ac:dyDescent="0.2">
      <c r="A1274" s="160">
        <v>1272</v>
      </c>
      <c r="B1274" s="161" t="s">
        <v>1369</v>
      </c>
      <c r="C1274" s="161" t="s">
        <v>1371</v>
      </c>
      <c r="D1274" s="161" t="s">
        <v>285</v>
      </c>
      <c r="E1274" s="161" t="s">
        <v>299</v>
      </c>
      <c r="F1274" s="161" t="s">
        <v>258</v>
      </c>
      <c r="G1274" s="161" t="s">
        <v>333</v>
      </c>
      <c r="H1274" s="162">
        <v>10.53</v>
      </c>
      <c r="I1274" s="163"/>
      <c r="J1274" s="158" t="s">
        <v>34</v>
      </c>
      <c r="K1274" s="159"/>
      <c r="L1274" s="153">
        <v>191.11</v>
      </c>
      <c r="M1274" s="154">
        <f t="shared" si="166"/>
        <v>17.98</v>
      </c>
      <c r="N1274" s="155" t="str">
        <f t="shared" si="167"/>
        <v/>
      </c>
      <c r="O1274" s="156">
        <f t="shared" si="168"/>
        <v>2012.3883000000001</v>
      </c>
      <c r="P1274" s="156" t="e">
        <f t="shared" si="163"/>
        <v>#VALUE!</v>
      </c>
      <c r="Q1274" s="156" t="e">
        <f t="shared" si="164"/>
        <v>#VALUE!</v>
      </c>
      <c r="R1274" s="157" t="str">
        <f t="shared" si="169"/>
        <v>C</v>
      </c>
      <c r="S1274" s="157">
        <f t="shared" si="165"/>
        <v>17.98</v>
      </c>
      <c r="T1274" s="157">
        <f t="shared" si="162"/>
        <v>0</v>
      </c>
      <c r="U1274" s="157">
        <f>IF(M1274&lt;&gt;0,IF(M1274=SVS,0,IF(M1274=SVSg,0,IF(M1274=Stundenverrechnungssatz!G6244,0,IF(M1274=Stundenverrechnungssatz!I6244,0,IF(M1274=Stundenverrechnungssatz!K6244,0,IF(M1274=Stundenverrechnungssatz!M6244,0,1)))))))</f>
        <v>0</v>
      </c>
      <c r="V1274" s="20"/>
    </row>
    <row r="1275" spans="1:22" s="38" customFormat="1" ht="15" customHeight="1" x14ac:dyDescent="0.2">
      <c r="A1275" s="160">
        <v>1273</v>
      </c>
      <c r="B1275" s="161" t="s">
        <v>1369</v>
      </c>
      <c r="C1275" s="161" t="s">
        <v>1371</v>
      </c>
      <c r="D1275" s="161" t="s">
        <v>285</v>
      </c>
      <c r="E1275" s="161" t="s">
        <v>1425</v>
      </c>
      <c r="F1275" s="161" t="s">
        <v>216</v>
      </c>
      <c r="G1275" s="161" t="s">
        <v>219</v>
      </c>
      <c r="H1275" s="162">
        <v>4.83</v>
      </c>
      <c r="I1275" s="163"/>
      <c r="J1275" s="158" t="s">
        <v>119</v>
      </c>
      <c r="K1275" s="159"/>
      <c r="L1275" s="153">
        <v>0</v>
      </c>
      <c r="M1275" s="154">
        <f t="shared" si="166"/>
        <v>17.98</v>
      </c>
      <c r="N1275" s="155">
        <f t="shared" si="167"/>
        <v>1.0000000000000001E-5</v>
      </c>
      <c r="O1275" s="156">
        <f t="shared" si="168"/>
        <v>0</v>
      </c>
      <c r="P1275" s="156">
        <f t="shared" si="163"/>
        <v>0</v>
      </c>
      <c r="Q1275" s="156">
        <f t="shared" si="164"/>
        <v>0</v>
      </c>
      <c r="R1275" s="157" t="str">
        <f t="shared" si="169"/>
        <v>n</v>
      </c>
      <c r="S1275" s="157">
        <f t="shared" si="165"/>
        <v>17.98</v>
      </c>
      <c r="T1275" s="157">
        <f t="shared" si="162"/>
        <v>0</v>
      </c>
      <c r="U1275" s="157">
        <f>IF(M1275&lt;&gt;0,IF(M1275=SVS,0,IF(M1275=SVSg,0,IF(M1275=Stundenverrechnungssatz!G6245,0,IF(M1275=Stundenverrechnungssatz!I6245,0,IF(M1275=Stundenverrechnungssatz!K6245,0,IF(M1275=Stundenverrechnungssatz!M6245,0,1)))))))</f>
        <v>0</v>
      </c>
      <c r="V1275" s="20"/>
    </row>
    <row r="1276" spans="1:22" s="38" customFormat="1" ht="15" customHeight="1" x14ac:dyDescent="0.2">
      <c r="A1276" s="160">
        <v>1274</v>
      </c>
      <c r="B1276" s="161" t="s">
        <v>1369</v>
      </c>
      <c r="C1276" s="161" t="s">
        <v>1371</v>
      </c>
      <c r="D1276" s="161" t="s">
        <v>285</v>
      </c>
      <c r="E1276" s="161" t="s">
        <v>300</v>
      </c>
      <c r="F1276" s="161" t="s">
        <v>228</v>
      </c>
      <c r="G1276" s="161" t="s">
        <v>226</v>
      </c>
      <c r="H1276" s="162">
        <v>46.1</v>
      </c>
      <c r="I1276" s="163"/>
      <c r="J1276" s="158" t="s">
        <v>31</v>
      </c>
      <c r="K1276" s="159"/>
      <c r="L1276" s="153">
        <v>96.05</v>
      </c>
      <c r="M1276" s="154">
        <f t="shared" si="166"/>
        <v>17.98</v>
      </c>
      <c r="N1276" s="155" t="str">
        <f t="shared" si="167"/>
        <v/>
      </c>
      <c r="O1276" s="156">
        <f t="shared" si="168"/>
        <v>4427.9049999999997</v>
      </c>
      <c r="P1276" s="156" t="e">
        <f t="shared" si="163"/>
        <v>#VALUE!</v>
      </c>
      <c r="Q1276" s="156" t="e">
        <f t="shared" si="164"/>
        <v>#VALUE!</v>
      </c>
      <c r="R1276" s="157" t="str">
        <f t="shared" si="169"/>
        <v>A</v>
      </c>
      <c r="S1276" s="157">
        <f t="shared" si="165"/>
        <v>17.98</v>
      </c>
      <c r="T1276" s="157">
        <f t="shared" si="162"/>
        <v>0</v>
      </c>
      <c r="U1276" s="157">
        <f>IF(M1276&lt;&gt;0,IF(M1276=SVS,0,IF(M1276=SVSg,0,IF(M1276=Stundenverrechnungssatz!G6246,0,IF(M1276=Stundenverrechnungssatz!I6246,0,IF(M1276=Stundenverrechnungssatz!K6246,0,IF(M1276=Stundenverrechnungssatz!M6246,0,1)))))))</f>
        <v>0</v>
      </c>
      <c r="V1276" s="20"/>
    </row>
    <row r="1277" spans="1:22" s="38" customFormat="1" ht="15" customHeight="1" x14ac:dyDescent="0.2">
      <c r="A1277" s="160">
        <v>1275</v>
      </c>
      <c r="B1277" s="161" t="s">
        <v>1369</v>
      </c>
      <c r="C1277" s="161" t="s">
        <v>1371</v>
      </c>
      <c r="D1277" s="161" t="s">
        <v>285</v>
      </c>
      <c r="E1277" s="161" t="s">
        <v>302</v>
      </c>
      <c r="F1277" s="161" t="s">
        <v>229</v>
      </c>
      <c r="G1277" s="161" t="s">
        <v>351</v>
      </c>
      <c r="H1277" s="162">
        <v>64.150000000000006</v>
      </c>
      <c r="I1277" s="163" t="s">
        <v>214</v>
      </c>
      <c r="J1277" s="158" t="s">
        <v>32</v>
      </c>
      <c r="K1277" s="159"/>
      <c r="L1277" s="153">
        <v>96.05</v>
      </c>
      <c r="M1277" s="154">
        <f t="shared" si="166"/>
        <v>17.98</v>
      </c>
      <c r="N1277" s="155" t="str">
        <f t="shared" si="167"/>
        <v/>
      </c>
      <c r="O1277" s="156">
        <f t="shared" si="168"/>
        <v>6161.6075000000001</v>
      </c>
      <c r="P1277" s="156" t="e">
        <f t="shared" si="163"/>
        <v>#VALUE!</v>
      </c>
      <c r="Q1277" s="156" t="e">
        <f t="shared" si="164"/>
        <v>#VALUE!</v>
      </c>
      <c r="R1277" s="157" t="str">
        <f t="shared" si="169"/>
        <v>B</v>
      </c>
      <c r="S1277" s="157">
        <f t="shared" si="165"/>
        <v>17.98</v>
      </c>
      <c r="T1277" s="157">
        <f t="shared" si="162"/>
        <v>64.150000000000006</v>
      </c>
      <c r="U1277" s="157">
        <f>IF(M1277&lt;&gt;0,IF(M1277=SVS,0,IF(M1277=SVSg,0,IF(M1277=Stundenverrechnungssatz!G6247,0,IF(M1277=Stundenverrechnungssatz!I6247,0,IF(M1277=Stundenverrechnungssatz!K6247,0,IF(M1277=Stundenverrechnungssatz!M6247,0,1)))))))</f>
        <v>0</v>
      </c>
      <c r="V1277" s="20"/>
    </row>
    <row r="1278" spans="1:22" s="38" customFormat="1" ht="15" customHeight="1" x14ac:dyDescent="0.2">
      <c r="A1278" s="160">
        <v>1276</v>
      </c>
      <c r="B1278" s="161" t="s">
        <v>1369</v>
      </c>
      <c r="C1278" s="161" t="s">
        <v>1371</v>
      </c>
      <c r="D1278" s="161" t="s">
        <v>285</v>
      </c>
      <c r="E1278" s="161" t="s">
        <v>304</v>
      </c>
      <c r="F1278" s="161" t="s">
        <v>229</v>
      </c>
      <c r="G1278" s="161" t="s">
        <v>351</v>
      </c>
      <c r="H1278" s="162">
        <v>64.150000000000006</v>
      </c>
      <c r="I1278" s="163" t="s">
        <v>214</v>
      </c>
      <c r="J1278" s="158" t="s">
        <v>32</v>
      </c>
      <c r="K1278" s="159"/>
      <c r="L1278" s="153">
        <v>96.05</v>
      </c>
      <c r="M1278" s="154">
        <f t="shared" si="166"/>
        <v>17.98</v>
      </c>
      <c r="N1278" s="155" t="str">
        <f t="shared" si="167"/>
        <v/>
      </c>
      <c r="O1278" s="156">
        <f t="shared" si="168"/>
        <v>6161.6075000000001</v>
      </c>
      <c r="P1278" s="156" t="e">
        <f t="shared" si="163"/>
        <v>#VALUE!</v>
      </c>
      <c r="Q1278" s="156" t="e">
        <f t="shared" si="164"/>
        <v>#VALUE!</v>
      </c>
      <c r="R1278" s="157" t="str">
        <f t="shared" si="169"/>
        <v>B</v>
      </c>
      <c r="S1278" s="157">
        <f t="shared" si="165"/>
        <v>17.98</v>
      </c>
      <c r="T1278" s="157">
        <f t="shared" ref="T1278:T1341" si="170">IF(I1278="x",H1278,0)</f>
        <v>64.150000000000006</v>
      </c>
      <c r="U1278" s="157">
        <f>IF(M1278&lt;&gt;0,IF(M1278=SVS,0,IF(M1278=SVSg,0,IF(M1278=Stundenverrechnungssatz!G6248,0,IF(M1278=Stundenverrechnungssatz!I6248,0,IF(M1278=Stundenverrechnungssatz!K6248,0,IF(M1278=Stundenverrechnungssatz!M6248,0,1)))))))</f>
        <v>0</v>
      </c>
      <c r="V1278" s="20"/>
    </row>
    <row r="1279" spans="1:22" s="38" customFormat="1" ht="15" customHeight="1" x14ac:dyDescent="0.2">
      <c r="A1279" s="160">
        <v>1277</v>
      </c>
      <c r="B1279" s="161" t="s">
        <v>1369</v>
      </c>
      <c r="C1279" s="161" t="s">
        <v>1371</v>
      </c>
      <c r="D1279" s="161" t="s">
        <v>285</v>
      </c>
      <c r="E1279" s="161" t="s">
        <v>305</v>
      </c>
      <c r="F1279" s="161" t="s">
        <v>229</v>
      </c>
      <c r="G1279" s="161" t="s">
        <v>351</v>
      </c>
      <c r="H1279" s="162">
        <v>64.150000000000006</v>
      </c>
      <c r="I1279" s="163" t="s">
        <v>214</v>
      </c>
      <c r="J1279" s="158" t="s">
        <v>32</v>
      </c>
      <c r="K1279" s="159"/>
      <c r="L1279" s="153">
        <v>96.05</v>
      </c>
      <c r="M1279" s="154">
        <f t="shared" si="166"/>
        <v>17.98</v>
      </c>
      <c r="N1279" s="155" t="str">
        <f t="shared" si="167"/>
        <v/>
      </c>
      <c r="O1279" s="156">
        <f t="shared" si="168"/>
        <v>6161.6075000000001</v>
      </c>
      <c r="P1279" s="156" t="e">
        <f t="shared" si="163"/>
        <v>#VALUE!</v>
      </c>
      <c r="Q1279" s="156" t="e">
        <f t="shared" si="164"/>
        <v>#VALUE!</v>
      </c>
      <c r="R1279" s="157" t="str">
        <f t="shared" si="169"/>
        <v>B</v>
      </c>
      <c r="S1279" s="157">
        <f t="shared" si="165"/>
        <v>17.98</v>
      </c>
      <c r="T1279" s="157">
        <f t="shared" si="170"/>
        <v>64.150000000000006</v>
      </c>
      <c r="U1279" s="157">
        <f>IF(M1279&lt;&gt;0,IF(M1279=SVS,0,IF(M1279=SVSg,0,IF(M1279=Stundenverrechnungssatz!G6249,0,IF(M1279=Stundenverrechnungssatz!I6249,0,IF(M1279=Stundenverrechnungssatz!K6249,0,IF(M1279=Stundenverrechnungssatz!M6249,0,1)))))))</f>
        <v>0</v>
      </c>
      <c r="V1279" s="20"/>
    </row>
    <row r="1280" spans="1:22" s="38" customFormat="1" ht="15" customHeight="1" x14ac:dyDescent="0.2">
      <c r="A1280" s="160">
        <v>1278</v>
      </c>
      <c r="B1280" s="161" t="s">
        <v>1369</v>
      </c>
      <c r="C1280" s="161" t="s">
        <v>1371</v>
      </c>
      <c r="D1280" s="161" t="s">
        <v>285</v>
      </c>
      <c r="E1280" s="161" t="s">
        <v>306</v>
      </c>
      <c r="F1280" s="161" t="s">
        <v>229</v>
      </c>
      <c r="G1280" s="161" t="s">
        <v>351</v>
      </c>
      <c r="H1280" s="162">
        <v>64.150000000000006</v>
      </c>
      <c r="I1280" s="163" t="s">
        <v>214</v>
      </c>
      <c r="J1280" s="158" t="s">
        <v>32</v>
      </c>
      <c r="K1280" s="159"/>
      <c r="L1280" s="153">
        <v>96.05</v>
      </c>
      <c r="M1280" s="154">
        <f t="shared" si="166"/>
        <v>17.98</v>
      </c>
      <c r="N1280" s="155" t="str">
        <f t="shared" si="167"/>
        <v/>
      </c>
      <c r="O1280" s="156">
        <f t="shared" si="168"/>
        <v>6161.6075000000001</v>
      </c>
      <c r="P1280" s="156" t="e">
        <f t="shared" si="163"/>
        <v>#VALUE!</v>
      </c>
      <c r="Q1280" s="156" t="e">
        <f t="shared" si="164"/>
        <v>#VALUE!</v>
      </c>
      <c r="R1280" s="157" t="str">
        <f t="shared" si="169"/>
        <v>B</v>
      </c>
      <c r="S1280" s="157">
        <f t="shared" si="165"/>
        <v>17.98</v>
      </c>
      <c r="T1280" s="157">
        <f t="shared" si="170"/>
        <v>64.150000000000006</v>
      </c>
      <c r="U1280" s="157">
        <f>IF(M1280&lt;&gt;0,IF(M1280=SVS,0,IF(M1280=SVSg,0,IF(M1280=Stundenverrechnungssatz!G6250,0,IF(M1280=Stundenverrechnungssatz!I6250,0,IF(M1280=Stundenverrechnungssatz!K6250,0,IF(M1280=Stundenverrechnungssatz!M6250,0,1)))))))</f>
        <v>0</v>
      </c>
      <c r="V1280" s="20"/>
    </row>
    <row r="1281" spans="1:22" s="38" customFormat="1" ht="15" customHeight="1" x14ac:dyDescent="0.2">
      <c r="A1281" s="160">
        <v>1279</v>
      </c>
      <c r="B1281" s="161" t="s">
        <v>1369</v>
      </c>
      <c r="C1281" s="161" t="s">
        <v>1371</v>
      </c>
      <c r="D1281" s="161" t="s">
        <v>285</v>
      </c>
      <c r="E1281" s="161" t="s">
        <v>307</v>
      </c>
      <c r="F1281" s="161" t="s">
        <v>282</v>
      </c>
      <c r="G1281" s="161" t="s">
        <v>351</v>
      </c>
      <c r="H1281" s="162">
        <v>19.57</v>
      </c>
      <c r="I1281" s="163"/>
      <c r="J1281" s="158" t="s">
        <v>38</v>
      </c>
      <c r="K1281" s="159"/>
      <c r="L1281" s="153">
        <v>96.05</v>
      </c>
      <c r="M1281" s="154">
        <f t="shared" si="166"/>
        <v>17.98</v>
      </c>
      <c r="N1281" s="155" t="str">
        <f t="shared" si="167"/>
        <v/>
      </c>
      <c r="O1281" s="156">
        <f t="shared" si="168"/>
        <v>1879.6985</v>
      </c>
      <c r="P1281" s="156" t="e">
        <f t="shared" si="163"/>
        <v>#VALUE!</v>
      </c>
      <c r="Q1281" s="156" t="e">
        <f t="shared" si="164"/>
        <v>#VALUE!</v>
      </c>
      <c r="R1281" s="157" t="str">
        <f t="shared" si="169"/>
        <v>D</v>
      </c>
      <c r="S1281" s="157">
        <f t="shared" si="165"/>
        <v>17.98</v>
      </c>
      <c r="T1281" s="157">
        <f t="shared" si="170"/>
        <v>0</v>
      </c>
      <c r="U1281" s="157">
        <f>IF(M1281&lt;&gt;0,IF(M1281=SVS,0,IF(M1281=SVSg,0,IF(M1281=Stundenverrechnungssatz!G6251,0,IF(M1281=Stundenverrechnungssatz!I6251,0,IF(M1281=Stundenverrechnungssatz!K6251,0,IF(M1281=Stundenverrechnungssatz!M6251,0,1)))))))</f>
        <v>0</v>
      </c>
      <c r="V1281" s="20"/>
    </row>
    <row r="1282" spans="1:22" s="38" customFormat="1" ht="15" customHeight="1" x14ac:dyDescent="0.2">
      <c r="A1282" s="160">
        <v>1280</v>
      </c>
      <c r="B1282" s="161" t="s">
        <v>1369</v>
      </c>
      <c r="C1282" s="161" t="s">
        <v>1371</v>
      </c>
      <c r="D1282" s="161" t="s">
        <v>285</v>
      </c>
      <c r="E1282" s="161" t="s">
        <v>476</v>
      </c>
      <c r="F1282" s="161" t="s">
        <v>229</v>
      </c>
      <c r="G1282" s="161" t="s">
        <v>351</v>
      </c>
      <c r="H1282" s="162">
        <v>64.150000000000006</v>
      </c>
      <c r="I1282" s="163" t="s">
        <v>214</v>
      </c>
      <c r="J1282" s="158" t="s">
        <v>32</v>
      </c>
      <c r="K1282" s="159"/>
      <c r="L1282" s="153">
        <v>96.05</v>
      </c>
      <c r="M1282" s="154">
        <f t="shared" si="166"/>
        <v>17.98</v>
      </c>
      <c r="N1282" s="155" t="str">
        <f t="shared" si="167"/>
        <v/>
      </c>
      <c r="O1282" s="156">
        <f t="shared" si="168"/>
        <v>6161.6075000000001</v>
      </c>
      <c r="P1282" s="156" t="e">
        <f t="shared" si="163"/>
        <v>#VALUE!</v>
      </c>
      <c r="Q1282" s="156" t="e">
        <f t="shared" si="164"/>
        <v>#VALUE!</v>
      </c>
      <c r="R1282" s="157" t="str">
        <f t="shared" si="169"/>
        <v>B</v>
      </c>
      <c r="S1282" s="157">
        <f t="shared" si="165"/>
        <v>17.98</v>
      </c>
      <c r="T1282" s="157">
        <f t="shared" si="170"/>
        <v>64.150000000000006</v>
      </c>
      <c r="U1282" s="157">
        <f>IF(M1282&lt;&gt;0,IF(M1282=SVS,0,IF(M1282=SVSg,0,IF(M1282=Stundenverrechnungssatz!G6252,0,IF(M1282=Stundenverrechnungssatz!I6252,0,IF(M1282=Stundenverrechnungssatz!K6252,0,IF(M1282=Stundenverrechnungssatz!M6252,0,1)))))))</f>
        <v>0</v>
      </c>
      <c r="V1282" s="20"/>
    </row>
    <row r="1283" spans="1:22" s="38" customFormat="1" ht="15" customHeight="1" x14ac:dyDescent="0.2">
      <c r="A1283" s="160">
        <v>1281</v>
      </c>
      <c r="B1283" s="161" t="s">
        <v>1369</v>
      </c>
      <c r="C1283" s="161" t="s">
        <v>1371</v>
      </c>
      <c r="D1283" s="161" t="s">
        <v>285</v>
      </c>
      <c r="E1283" s="161" t="s">
        <v>477</v>
      </c>
      <c r="F1283" s="161" t="s">
        <v>229</v>
      </c>
      <c r="G1283" s="161" t="s">
        <v>351</v>
      </c>
      <c r="H1283" s="162">
        <v>64.17</v>
      </c>
      <c r="I1283" s="163" t="s">
        <v>214</v>
      </c>
      <c r="J1283" s="158" t="s">
        <v>32</v>
      </c>
      <c r="K1283" s="159"/>
      <c r="L1283" s="153">
        <v>96.05</v>
      </c>
      <c r="M1283" s="154">
        <f t="shared" si="166"/>
        <v>17.98</v>
      </c>
      <c r="N1283" s="155" t="str">
        <f t="shared" si="167"/>
        <v/>
      </c>
      <c r="O1283" s="156">
        <f t="shared" si="168"/>
        <v>6163.5285000000003</v>
      </c>
      <c r="P1283" s="156" t="e">
        <f t="shared" si="163"/>
        <v>#VALUE!</v>
      </c>
      <c r="Q1283" s="156" t="e">
        <f t="shared" si="164"/>
        <v>#VALUE!</v>
      </c>
      <c r="R1283" s="157" t="str">
        <f t="shared" si="169"/>
        <v>B</v>
      </c>
      <c r="S1283" s="157">
        <f t="shared" si="165"/>
        <v>17.98</v>
      </c>
      <c r="T1283" s="157">
        <f t="shared" si="170"/>
        <v>64.17</v>
      </c>
      <c r="U1283" s="157">
        <f>IF(M1283&lt;&gt;0,IF(M1283=SVS,0,IF(M1283=SVSg,0,IF(M1283=Stundenverrechnungssatz!G6253,0,IF(M1283=Stundenverrechnungssatz!I6253,0,IF(M1283=Stundenverrechnungssatz!K6253,0,IF(M1283=Stundenverrechnungssatz!M6253,0,1)))))))</f>
        <v>0</v>
      </c>
      <c r="V1283" s="20"/>
    </row>
    <row r="1284" spans="1:22" s="38" customFormat="1" ht="15" customHeight="1" x14ac:dyDescent="0.2">
      <c r="A1284" s="160">
        <v>1282</v>
      </c>
      <c r="B1284" s="161" t="s">
        <v>1369</v>
      </c>
      <c r="C1284" s="161" t="s">
        <v>435</v>
      </c>
      <c r="D1284" s="161" t="s">
        <v>285</v>
      </c>
      <c r="E1284" s="161" t="s">
        <v>477</v>
      </c>
      <c r="F1284" s="161" t="s">
        <v>558</v>
      </c>
      <c r="G1284" s="161" t="s">
        <v>380</v>
      </c>
      <c r="H1284" s="162">
        <v>52.26</v>
      </c>
      <c r="I1284" s="163"/>
      <c r="J1284" s="158" t="s">
        <v>70</v>
      </c>
      <c r="K1284" s="159"/>
      <c r="L1284" s="153">
        <v>38.08</v>
      </c>
      <c r="M1284" s="154">
        <f t="shared" si="166"/>
        <v>17.98</v>
      </c>
      <c r="N1284" s="155" t="str">
        <f t="shared" si="167"/>
        <v/>
      </c>
      <c r="O1284" s="156">
        <f t="shared" si="168"/>
        <v>1990.0607999999997</v>
      </c>
      <c r="P1284" s="156" t="e">
        <f t="shared" si="163"/>
        <v>#VALUE!</v>
      </c>
      <c r="Q1284" s="156" t="e">
        <f t="shared" si="164"/>
        <v>#VALUE!</v>
      </c>
      <c r="R1284" s="157" t="str">
        <f t="shared" si="169"/>
        <v>V</v>
      </c>
      <c r="S1284" s="157">
        <f t="shared" si="165"/>
        <v>17.98</v>
      </c>
      <c r="T1284" s="157">
        <f t="shared" si="170"/>
        <v>0</v>
      </c>
      <c r="U1284" s="157">
        <f>IF(M1284&lt;&gt;0,IF(M1284=SVS,0,IF(M1284=SVSg,0,IF(M1284=Stundenverrechnungssatz!G6254,0,IF(M1284=Stundenverrechnungssatz!I6254,0,IF(M1284=Stundenverrechnungssatz!K6254,0,IF(M1284=Stundenverrechnungssatz!M6254,0,1)))))))</f>
        <v>0</v>
      </c>
      <c r="V1284" s="20"/>
    </row>
    <row r="1285" spans="1:22" s="38" customFormat="1" ht="15" customHeight="1" x14ac:dyDescent="0.2">
      <c r="A1285" s="160">
        <v>1283</v>
      </c>
      <c r="B1285" s="161" t="s">
        <v>1369</v>
      </c>
      <c r="C1285" s="161" t="s">
        <v>1371</v>
      </c>
      <c r="D1285" s="161" t="s">
        <v>285</v>
      </c>
      <c r="E1285" s="161" t="s">
        <v>478</v>
      </c>
      <c r="F1285" s="161" t="s">
        <v>229</v>
      </c>
      <c r="G1285" s="161" t="s">
        <v>351</v>
      </c>
      <c r="H1285" s="162">
        <v>64.17</v>
      </c>
      <c r="I1285" s="163" t="s">
        <v>214</v>
      </c>
      <c r="J1285" s="158" t="s">
        <v>32</v>
      </c>
      <c r="K1285" s="159"/>
      <c r="L1285" s="153">
        <v>96.05</v>
      </c>
      <c r="M1285" s="154">
        <f t="shared" si="166"/>
        <v>17.98</v>
      </c>
      <c r="N1285" s="155" t="str">
        <f t="shared" si="167"/>
        <v/>
      </c>
      <c r="O1285" s="156">
        <f t="shared" si="168"/>
        <v>6163.5285000000003</v>
      </c>
      <c r="P1285" s="156" t="e">
        <f t="shared" ref="P1285:P1348" si="171">O1285/N1285</f>
        <v>#VALUE!</v>
      </c>
      <c r="Q1285" s="156" t="e">
        <f t="shared" ref="Q1285:Q1348" si="172">P1285*M1285</f>
        <v>#VALUE!</v>
      </c>
      <c r="R1285" s="157" t="str">
        <f t="shared" si="169"/>
        <v>B</v>
      </c>
      <c r="S1285" s="157">
        <f t="shared" ref="S1285:S1348" si="173">IF(M1285=SVS,M1285,"")</f>
        <v>17.98</v>
      </c>
      <c r="T1285" s="157">
        <f t="shared" si="170"/>
        <v>64.17</v>
      </c>
      <c r="U1285" s="157">
        <f>IF(M1285&lt;&gt;0,IF(M1285=SVS,0,IF(M1285=SVSg,0,IF(M1285=Stundenverrechnungssatz!G6255,0,IF(M1285=Stundenverrechnungssatz!I6255,0,IF(M1285=Stundenverrechnungssatz!K6255,0,IF(M1285=Stundenverrechnungssatz!M6255,0,1)))))))</f>
        <v>0</v>
      </c>
      <c r="V1285" s="20"/>
    </row>
    <row r="1286" spans="1:22" s="38" customFormat="1" ht="15" customHeight="1" x14ac:dyDescent="0.2">
      <c r="A1286" s="160">
        <v>1284</v>
      </c>
      <c r="B1286" s="161" t="s">
        <v>1369</v>
      </c>
      <c r="C1286" s="161" t="s">
        <v>1371</v>
      </c>
      <c r="D1286" s="161" t="s">
        <v>285</v>
      </c>
      <c r="E1286" s="161" t="s">
        <v>479</v>
      </c>
      <c r="F1286" s="161" t="s">
        <v>239</v>
      </c>
      <c r="G1286" s="161" t="s">
        <v>333</v>
      </c>
      <c r="H1286" s="162">
        <v>15.55</v>
      </c>
      <c r="I1286" s="163"/>
      <c r="J1286" s="158" t="s">
        <v>34</v>
      </c>
      <c r="K1286" s="159"/>
      <c r="L1286" s="153">
        <v>191.11</v>
      </c>
      <c r="M1286" s="154">
        <f t="shared" ref="M1286:M1349" si="174">SVS</f>
        <v>17.98</v>
      </c>
      <c r="N1286" s="155" t="str">
        <f t="shared" ref="N1286:N1349" si="175">IF(VLOOKUP(J1286,Vorgaben,4,FALSE)=0,"",VLOOKUP(J1286,Vorgaben,4,FALSE))</f>
        <v/>
      </c>
      <c r="O1286" s="156">
        <f t="shared" ref="O1286:O1349" si="176">H1286*L1286</f>
        <v>2971.7605000000003</v>
      </c>
      <c r="P1286" s="156" t="e">
        <f t="shared" si="171"/>
        <v>#VALUE!</v>
      </c>
      <c r="Q1286" s="156" t="e">
        <f t="shared" si="172"/>
        <v>#VALUE!</v>
      </c>
      <c r="R1286" s="157" t="str">
        <f t="shared" si="169"/>
        <v>C</v>
      </c>
      <c r="S1286" s="157">
        <f t="shared" si="173"/>
        <v>17.98</v>
      </c>
      <c r="T1286" s="157">
        <f t="shared" si="170"/>
        <v>0</v>
      </c>
      <c r="U1286" s="157">
        <f>IF(M1286&lt;&gt;0,IF(M1286=SVS,0,IF(M1286=SVSg,0,IF(M1286=Stundenverrechnungssatz!G6256,0,IF(M1286=Stundenverrechnungssatz!I6256,0,IF(M1286=Stundenverrechnungssatz!K6256,0,IF(M1286=Stundenverrechnungssatz!M6256,0,1)))))))</f>
        <v>0</v>
      </c>
      <c r="V1286" s="20"/>
    </row>
    <row r="1287" spans="1:22" s="38" customFormat="1" ht="15" customHeight="1" x14ac:dyDescent="0.2">
      <c r="A1287" s="160">
        <v>1285</v>
      </c>
      <c r="B1287" s="161" t="s">
        <v>1369</v>
      </c>
      <c r="C1287" s="161" t="s">
        <v>1371</v>
      </c>
      <c r="D1287" s="161" t="s">
        <v>285</v>
      </c>
      <c r="E1287" s="161" t="s">
        <v>480</v>
      </c>
      <c r="F1287" s="161" t="s">
        <v>258</v>
      </c>
      <c r="G1287" s="161" t="s">
        <v>333</v>
      </c>
      <c r="H1287" s="162">
        <v>24.83</v>
      </c>
      <c r="I1287" s="163"/>
      <c r="J1287" s="158" t="s">
        <v>34</v>
      </c>
      <c r="K1287" s="159"/>
      <c r="L1287" s="153">
        <v>191.11</v>
      </c>
      <c r="M1287" s="154">
        <f t="shared" si="174"/>
        <v>17.98</v>
      </c>
      <c r="N1287" s="155" t="str">
        <f t="shared" si="175"/>
        <v/>
      </c>
      <c r="O1287" s="156">
        <f t="shared" si="176"/>
        <v>4745.2613000000001</v>
      </c>
      <c r="P1287" s="156" t="e">
        <f t="shared" si="171"/>
        <v>#VALUE!</v>
      </c>
      <c r="Q1287" s="156" t="e">
        <f t="shared" si="172"/>
        <v>#VALUE!</v>
      </c>
      <c r="R1287" s="157" t="str">
        <f t="shared" si="169"/>
        <v>C</v>
      </c>
      <c r="S1287" s="157">
        <f t="shared" si="173"/>
        <v>17.98</v>
      </c>
      <c r="T1287" s="157">
        <f t="shared" si="170"/>
        <v>0</v>
      </c>
      <c r="U1287" s="157">
        <f>IF(M1287&lt;&gt;0,IF(M1287=SVS,0,IF(M1287=SVSg,0,IF(M1287=Stundenverrechnungssatz!G6257,0,IF(M1287=Stundenverrechnungssatz!I6257,0,IF(M1287=Stundenverrechnungssatz!K6257,0,IF(M1287=Stundenverrechnungssatz!M6257,0,1)))))))</f>
        <v>0</v>
      </c>
      <c r="V1287" s="20"/>
    </row>
    <row r="1288" spans="1:22" s="38" customFormat="1" ht="15" customHeight="1" x14ac:dyDescent="0.2">
      <c r="A1288" s="160">
        <v>1286</v>
      </c>
      <c r="B1288" s="161" t="s">
        <v>1369</v>
      </c>
      <c r="C1288" s="161" t="s">
        <v>1371</v>
      </c>
      <c r="D1288" s="161" t="s">
        <v>285</v>
      </c>
      <c r="E1288" s="161" t="s">
        <v>481</v>
      </c>
      <c r="F1288" s="161" t="s">
        <v>1426</v>
      </c>
      <c r="G1288" s="161" t="s">
        <v>333</v>
      </c>
      <c r="H1288" s="162">
        <v>6.52</v>
      </c>
      <c r="I1288" s="163"/>
      <c r="J1288" s="158" t="s">
        <v>64</v>
      </c>
      <c r="K1288" s="159"/>
      <c r="L1288" s="153">
        <v>9</v>
      </c>
      <c r="M1288" s="154">
        <f t="shared" si="174"/>
        <v>17.98</v>
      </c>
      <c r="N1288" s="155" t="str">
        <f t="shared" si="175"/>
        <v/>
      </c>
      <c r="O1288" s="156">
        <f t="shared" si="176"/>
        <v>58.679999999999993</v>
      </c>
      <c r="P1288" s="156" t="e">
        <f t="shared" si="171"/>
        <v>#VALUE!</v>
      </c>
      <c r="Q1288" s="156" t="e">
        <f t="shared" si="172"/>
        <v>#VALUE!</v>
      </c>
      <c r="R1288" s="157" t="str">
        <f t="shared" si="169"/>
        <v>T</v>
      </c>
      <c r="S1288" s="157">
        <f t="shared" si="173"/>
        <v>17.98</v>
      </c>
      <c r="T1288" s="157">
        <f t="shared" si="170"/>
        <v>0</v>
      </c>
      <c r="U1288" s="157">
        <f>IF(M1288&lt;&gt;0,IF(M1288=SVS,0,IF(M1288=SVSg,0,IF(M1288=Stundenverrechnungssatz!G6258,0,IF(M1288=Stundenverrechnungssatz!I6258,0,IF(M1288=Stundenverrechnungssatz!K6258,0,IF(M1288=Stundenverrechnungssatz!M6258,0,1)))))))</f>
        <v>0</v>
      </c>
      <c r="V1288" s="20"/>
    </row>
    <row r="1289" spans="1:22" s="38" customFormat="1" ht="15" customHeight="1" x14ac:dyDescent="0.2">
      <c r="A1289" s="160">
        <v>1287</v>
      </c>
      <c r="B1289" s="161" t="s">
        <v>1369</v>
      </c>
      <c r="C1289" s="161" t="s">
        <v>1371</v>
      </c>
      <c r="D1289" s="161" t="s">
        <v>285</v>
      </c>
      <c r="E1289" s="161" t="s">
        <v>482</v>
      </c>
      <c r="F1289" s="161" t="s">
        <v>320</v>
      </c>
      <c r="G1289" s="161" t="s">
        <v>333</v>
      </c>
      <c r="H1289" s="162">
        <v>5.96</v>
      </c>
      <c r="I1289" s="163"/>
      <c r="J1289" s="158" t="s">
        <v>64</v>
      </c>
      <c r="K1289" s="159"/>
      <c r="L1289" s="153">
        <v>9</v>
      </c>
      <c r="M1289" s="154">
        <f t="shared" si="174"/>
        <v>17.98</v>
      </c>
      <c r="N1289" s="155" t="str">
        <f t="shared" si="175"/>
        <v/>
      </c>
      <c r="O1289" s="156">
        <f t="shared" si="176"/>
        <v>53.64</v>
      </c>
      <c r="P1289" s="156" t="e">
        <f t="shared" si="171"/>
        <v>#VALUE!</v>
      </c>
      <c r="Q1289" s="156" t="e">
        <f t="shared" si="172"/>
        <v>#VALUE!</v>
      </c>
      <c r="R1289" s="157" t="str">
        <f t="shared" si="169"/>
        <v>T</v>
      </c>
      <c r="S1289" s="157">
        <f t="shared" si="173"/>
        <v>17.98</v>
      </c>
      <c r="T1289" s="157">
        <f t="shared" si="170"/>
        <v>0</v>
      </c>
      <c r="U1289" s="157">
        <f>IF(M1289&lt;&gt;0,IF(M1289=SVS,0,IF(M1289=SVSg,0,IF(M1289=Stundenverrechnungssatz!G6259,0,IF(M1289=Stundenverrechnungssatz!I6259,0,IF(M1289=Stundenverrechnungssatz!K6259,0,IF(M1289=Stundenverrechnungssatz!M6259,0,1)))))))</f>
        <v>0</v>
      </c>
      <c r="V1289" s="20"/>
    </row>
    <row r="1290" spans="1:22" s="38" customFormat="1" ht="15" customHeight="1" x14ac:dyDescent="0.2">
      <c r="A1290" s="160">
        <v>1288</v>
      </c>
      <c r="B1290" s="161" t="s">
        <v>1369</v>
      </c>
      <c r="C1290" s="161" t="s">
        <v>1371</v>
      </c>
      <c r="D1290" s="161" t="s">
        <v>285</v>
      </c>
      <c r="E1290" s="161" t="s">
        <v>483</v>
      </c>
      <c r="F1290" s="161" t="s">
        <v>576</v>
      </c>
      <c r="G1290" s="161" t="s">
        <v>351</v>
      </c>
      <c r="H1290" s="162">
        <v>17.62</v>
      </c>
      <c r="I1290" s="163"/>
      <c r="J1290" s="158" t="s">
        <v>31</v>
      </c>
      <c r="K1290" s="159"/>
      <c r="L1290" s="153">
        <v>96.05</v>
      </c>
      <c r="M1290" s="154">
        <f t="shared" si="174"/>
        <v>17.98</v>
      </c>
      <c r="N1290" s="155" t="str">
        <f t="shared" si="175"/>
        <v/>
      </c>
      <c r="O1290" s="156">
        <f t="shared" si="176"/>
        <v>1692.4010000000001</v>
      </c>
      <c r="P1290" s="156" t="e">
        <f t="shared" si="171"/>
        <v>#VALUE!</v>
      </c>
      <c r="Q1290" s="156" t="e">
        <f t="shared" si="172"/>
        <v>#VALUE!</v>
      </c>
      <c r="R1290" s="157" t="str">
        <f t="shared" si="169"/>
        <v>A</v>
      </c>
      <c r="S1290" s="157">
        <f t="shared" si="173"/>
        <v>17.98</v>
      </c>
      <c r="T1290" s="157">
        <f t="shared" si="170"/>
        <v>0</v>
      </c>
      <c r="U1290" s="157">
        <f>IF(M1290&lt;&gt;0,IF(M1290=SVS,0,IF(M1290=SVSg,0,IF(M1290=Stundenverrechnungssatz!G6260,0,IF(M1290=Stundenverrechnungssatz!I6260,0,IF(M1290=Stundenverrechnungssatz!K6260,0,IF(M1290=Stundenverrechnungssatz!M6260,0,1)))))))</f>
        <v>0</v>
      </c>
      <c r="V1290" s="20"/>
    </row>
    <row r="1291" spans="1:22" s="38" customFormat="1" ht="15" customHeight="1" x14ac:dyDescent="0.2">
      <c r="A1291" s="160">
        <v>1289</v>
      </c>
      <c r="B1291" s="161" t="s">
        <v>1369</v>
      </c>
      <c r="C1291" s="161" t="s">
        <v>1371</v>
      </c>
      <c r="D1291" s="161" t="s">
        <v>285</v>
      </c>
      <c r="E1291" s="161" t="s">
        <v>484</v>
      </c>
      <c r="F1291" s="161" t="s">
        <v>244</v>
      </c>
      <c r="G1291" s="161" t="s">
        <v>333</v>
      </c>
      <c r="H1291" s="162">
        <v>7.91</v>
      </c>
      <c r="I1291" s="163"/>
      <c r="J1291" s="158" t="s">
        <v>34</v>
      </c>
      <c r="K1291" s="159"/>
      <c r="L1291" s="153">
        <v>191.11</v>
      </c>
      <c r="M1291" s="154">
        <f t="shared" si="174"/>
        <v>17.98</v>
      </c>
      <c r="N1291" s="155" t="str">
        <f t="shared" si="175"/>
        <v/>
      </c>
      <c r="O1291" s="156">
        <f t="shared" si="176"/>
        <v>1511.6801</v>
      </c>
      <c r="P1291" s="156" t="e">
        <f t="shared" si="171"/>
        <v>#VALUE!</v>
      </c>
      <c r="Q1291" s="156" t="e">
        <f t="shared" si="172"/>
        <v>#VALUE!</v>
      </c>
      <c r="R1291" s="157" t="str">
        <f t="shared" si="169"/>
        <v>C</v>
      </c>
      <c r="S1291" s="157">
        <f t="shared" si="173"/>
        <v>17.98</v>
      </c>
      <c r="T1291" s="157">
        <f t="shared" si="170"/>
        <v>0</v>
      </c>
      <c r="U1291" s="157">
        <f>IF(M1291&lt;&gt;0,IF(M1291=SVS,0,IF(M1291=SVSg,0,IF(M1291=Stundenverrechnungssatz!G6261,0,IF(M1291=Stundenverrechnungssatz!I6261,0,IF(M1291=Stundenverrechnungssatz!K6261,0,IF(M1291=Stundenverrechnungssatz!M6261,0,1)))))))</f>
        <v>0</v>
      </c>
      <c r="V1291" s="20"/>
    </row>
    <row r="1292" spans="1:22" s="38" customFormat="1" ht="15" customHeight="1" x14ac:dyDescent="0.2">
      <c r="A1292" s="160">
        <v>1290</v>
      </c>
      <c r="B1292" s="161" t="s">
        <v>1369</v>
      </c>
      <c r="C1292" s="161" t="s">
        <v>1371</v>
      </c>
      <c r="D1292" s="161" t="s">
        <v>285</v>
      </c>
      <c r="E1292" s="161" t="s">
        <v>485</v>
      </c>
      <c r="F1292" s="161" t="s">
        <v>239</v>
      </c>
      <c r="G1292" s="161" t="s">
        <v>333</v>
      </c>
      <c r="H1292" s="162">
        <v>17.62</v>
      </c>
      <c r="I1292" s="163"/>
      <c r="J1292" s="158" t="s">
        <v>34</v>
      </c>
      <c r="K1292" s="159"/>
      <c r="L1292" s="153">
        <v>191.11</v>
      </c>
      <c r="M1292" s="154">
        <f t="shared" si="174"/>
        <v>17.98</v>
      </c>
      <c r="N1292" s="155" t="str">
        <f t="shared" si="175"/>
        <v/>
      </c>
      <c r="O1292" s="156">
        <f t="shared" si="176"/>
        <v>3367.3582000000006</v>
      </c>
      <c r="P1292" s="156" t="e">
        <f t="shared" si="171"/>
        <v>#VALUE!</v>
      </c>
      <c r="Q1292" s="156" t="e">
        <f t="shared" si="172"/>
        <v>#VALUE!</v>
      </c>
      <c r="R1292" s="157" t="str">
        <f t="shared" si="169"/>
        <v>C</v>
      </c>
      <c r="S1292" s="157">
        <f t="shared" si="173"/>
        <v>17.98</v>
      </c>
      <c r="T1292" s="157">
        <f t="shared" si="170"/>
        <v>0</v>
      </c>
      <c r="U1292" s="157">
        <f>IF(M1292&lt;&gt;0,IF(M1292=SVS,0,IF(M1292=SVSg,0,IF(M1292=Stundenverrechnungssatz!G6262,0,IF(M1292=Stundenverrechnungssatz!I6262,0,IF(M1292=Stundenverrechnungssatz!K6262,0,IF(M1292=Stundenverrechnungssatz!M6262,0,1)))))))</f>
        <v>0</v>
      </c>
      <c r="V1292" s="20"/>
    </row>
    <row r="1293" spans="1:22" s="38" customFormat="1" ht="15" customHeight="1" x14ac:dyDescent="0.2">
      <c r="A1293" s="160">
        <v>1291</v>
      </c>
      <c r="B1293" s="161" t="s">
        <v>1369</v>
      </c>
      <c r="C1293" s="161" t="s">
        <v>1371</v>
      </c>
      <c r="D1293" s="161" t="s">
        <v>285</v>
      </c>
      <c r="E1293" s="161" t="s">
        <v>430</v>
      </c>
      <c r="F1293" s="161" t="s">
        <v>216</v>
      </c>
      <c r="G1293" s="161" t="s">
        <v>333</v>
      </c>
      <c r="H1293" s="162">
        <v>7.96</v>
      </c>
      <c r="I1293" s="163"/>
      <c r="J1293" s="158" t="s">
        <v>119</v>
      </c>
      <c r="K1293" s="159"/>
      <c r="L1293" s="153">
        <v>0</v>
      </c>
      <c r="M1293" s="154">
        <f t="shared" si="174"/>
        <v>17.98</v>
      </c>
      <c r="N1293" s="155">
        <f t="shared" si="175"/>
        <v>1.0000000000000001E-5</v>
      </c>
      <c r="O1293" s="156">
        <f t="shared" si="176"/>
        <v>0</v>
      </c>
      <c r="P1293" s="156">
        <f t="shared" si="171"/>
        <v>0</v>
      </c>
      <c r="Q1293" s="156">
        <f t="shared" si="172"/>
        <v>0</v>
      </c>
      <c r="R1293" s="157" t="str">
        <f t="shared" si="169"/>
        <v>n</v>
      </c>
      <c r="S1293" s="157">
        <f t="shared" si="173"/>
        <v>17.98</v>
      </c>
      <c r="T1293" s="157">
        <f t="shared" si="170"/>
        <v>0</v>
      </c>
      <c r="U1293" s="157">
        <f>IF(M1293&lt;&gt;0,IF(M1293=SVS,0,IF(M1293=SVSg,0,IF(M1293=Stundenverrechnungssatz!G6263,0,IF(M1293=Stundenverrechnungssatz!I6263,0,IF(M1293=Stundenverrechnungssatz!K6263,0,IF(M1293=Stundenverrechnungssatz!M6263,0,1)))))))</f>
        <v>0</v>
      </c>
      <c r="V1293" s="20"/>
    </row>
    <row r="1294" spans="1:22" s="38" customFormat="1" ht="15" customHeight="1" x14ac:dyDescent="0.2">
      <c r="A1294" s="160">
        <v>1292</v>
      </c>
      <c r="B1294" s="161" t="s">
        <v>1369</v>
      </c>
      <c r="C1294" s="161" t="s">
        <v>1371</v>
      </c>
      <c r="D1294" s="161" t="s">
        <v>285</v>
      </c>
      <c r="E1294" s="161" t="s">
        <v>486</v>
      </c>
      <c r="F1294" s="161" t="s">
        <v>218</v>
      </c>
      <c r="G1294" s="161" t="s">
        <v>333</v>
      </c>
      <c r="H1294" s="162">
        <v>22.04</v>
      </c>
      <c r="I1294" s="163"/>
      <c r="J1294" s="158" t="s">
        <v>34</v>
      </c>
      <c r="K1294" s="159"/>
      <c r="L1294" s="153">
        <v>191.11</v>
      </c>
      <c r="M1294" s="154">
        <f t="shared" si="174"/>
        <v>17.98</v>
      </c>
      <c r="N1294" s="155" t="str">
        <f t="shared" si="175"/>
        <v/>
      </c>
      <c r="O1294" s="156">
        <f t="shared" si="176"/>
        <v>4212.0644000000002</v>
      </c>
      <c r="P1294" s="156" t="e">
        <f t="shared" si="171"/>
        <v>#VALUE!</v>
      </c>
      <c r="Q1294" s="156" t="e">
        <f t="shared" si="172"/>
        <v>#VALUE!</v>
      </c>
      <c r="R1294" s="157" t="str">
        <f t="shared" si="169"/>
        <v>C</v>
      </c>
      <c r="S1294" s="157">
        <f t="shared" si="173"/>
        <v>17.98</v>
      </c>
      <c r="T1294" s="157">
        <f t="shared" si="170"/>
        <v>0</v>
      </c>
      <c r="U1294" s="157">
        <f>IF(M1294&lt;&gt;0,IF(M1294=SVS,0,IF(M1294=SVSg,0,IF(M1294=Stundenverrechnungssatz!G6264,0,IF(M1294=Stundenverrechnungssatz!I6264,0,IF(M1294=Stundenverrechnungssatz!K6264,0,IF(M1294=Stundenverrechnungssatz!M6264,0,1)))))))</f>
        <v>0</v>
      </c>
      <c r="V1294" s="20"/>
    </row>
    <row r="1295" spans="1:22" s="38" customFormat="1" ht="15" customHeight="1" x14ac:dyDescent="0.2">
      <c r="A1295" s="160">
        <v>1293</v>
      </c>
      <c r="B1295" s="161" t="s">
        <v>1369</v>
      </c>
      <c r="C1295" s="161" t="s">
        <v>1371</v>
      </c>
      <c r="D1295" s="161" t="s">
        <v>285</v>
      </c>
      <c r="E1295" s="161" t="s">
        <v>487</v>
      </c>
      <c r="F1295" s="161" t="s">
        <v>1427</v>
      </c>
      <c r="G1295" s="161" t="s">
        <v>351</v>
      </c>
      <c r="H1295" s="162">
        <v>12.83</v>
      </c>
      <c r="I1295" s="163"/>
      <c r="J1295" s="158" t="s">
        <v>64</v>
      </c>
      <c r="K1295" s="159"/>
      <c r="L1295" s="153">
        <v>9</v>
      </c>
      <c r="M1295" s="154">
        <f t="shared" si="174"/>
        <v>17.98</v>
      </c>
      <c r="N1295" s="155" t="str">
        <f t="shared" si="175"/>
        <v/>
      </c>
      <c r="O1295" s="156">
        <f t="shared" si="176"/>
        <v>115.47</v>
      </c>
      <c r="P1295" s="156" t="e">
        <f t="shared" si="171"/>
        <v>#VALUE!</v>
      </c>
      <c r="Q1295" s="156" t="e">
        <f t="shared" si="172"/>
        <v>#VALUE!</v>
      </c>
      <c r="R1295" s="157" t="str">
        <f t="shared" si="169"/>
        <v>T</v>
      </c>
      <c r="S1295" s="157">
        <f t="shared" si="173"/>
        <v>17.98</v>
      </c>
      <c r="T1295" s="157">
        <f t="shared" si="170"/>
        <v>0</v>
      </c>
      <c r="U1295" s="157">
        <f>IF(M1295&lt;&gt;0,IF(M1295=SVS,0,IF(M1295=SVSg,0,IF(M1295=Stundenverrechnungssatz!G6265,0,IF(M1295=Stundenverrechnungssatz!I6265,0,IF(M1295=Stundenverrechnungssatz!K6265,0,IF(M1295=Stundenverrechnungssatz!M6265,0,1)))))))</f>
        <v>0</v>
      </c>
      <c r="V1295" s="20"/>
    </row>
    <row r="1296" spans="1:22" s="38" customFormat="1" ht="15" customHeight="1" x14ac:dyDescent="0.2">
      <c r="A1296" s="160">
        <v>1294</v>
      </c>
      <c r="B1296" s="161" t="s">
        <v>1369</v>
      </c>
      <c r="C1296" s="161" t="s">
        <v>1371</v>
      </c>
      <c r="D1296" s="161" t="s">
        <v>285</v>
      </c>
      <c r="E1296" s="161" t="s">
        <v>488</v>
      </c>
      <c r="F1296" s="161" t="s">
        <v>225</v>
      </c>
      <c r="G1296" s="161" t="s">
        <v>226</v>
      </c>
      <c r="H1296" s="162">
        <v>28.8</v>
      </c>
      <c r="I1296" s="163" t="s">
        <v>214</v>
      </c>
      <c r="J1296" s="158" t="s">
        <v>31</v>
      </c>
      <c r="K1296" s="159"/>
      <c r="L1296" s="153">
        <v>96.05</v>
      </c>
      <c r="M1296" s="154">
        <f t="shared" si="174"/>
        <v>17.98</v>
      </c>
      <c r="N1296" s="155" t="str">
        <f t="shared" si="175"/>
        <v/>
      </c>
      <c r="O1296" s="156">
        <f t="shared" si="176"/>
        <v>2766.24</v>
      </c>
      <c r="P1296" s="156" t="e">
        <f t="shared" si="171"/>
        <v>#VALUE!</v>
      </c>
      <c r="Q1296" s="156" t="e">
        <f t="shared" si="172"/>
        <v>#VALUE!</v>
      </c>
      <c r="R1296" s="157" t="str">
        <f t="shared" ref="R1296:R1359" si="177">LEFT(J1296,1)</f>
        <v>A</v>
      </c>
      <c r="S1296" s="157">
        <f t="shared" si="173"/>
        <v>17.98</v>
      </c>
      <c r="T1296" s="157">
        <f t="shared" si="170"/>
        <v>28.8</v>
      </c>
      <c r="U1296" s="157">
        <f>IF(M1296&lt;&gt;0,IF(M1296=SVS,0,IF(M1296=SVSg,0,IF(M1296=Stundenverrechnungssatz!G6266,0,IF(M1296=Stundenverrechnungssatz!I6266,0,IF(M1296=Stundenverrechnungssatz!K6266,0,IF(M1296=Stundenverrechnungssatz!M6266,0,1)))))))</f>
        <v>0</v>
      </c>
      <c r="V1296" s="20"/>
    </row>
    <row r="1297" spans="1:22" s="38" customFormat="1" ht="15" customHeight="1" x14ac:dyDescent="0.2">
      <c r="A1297" s="160">
        <v>1295</v>
      </c>
      <c r="B1297" s="161" t="s">
        <v>1369</v>
      </c>
      <c r="C1297" s="161" t="s">
        <v>1371</v>
      </c>
      <c r="D1297" s="161" t="s">
        <v>285</v>
      </c>
      <c r="E1297" s="161" t="s">
        <v>489</v>
      </c>
      <c r="F1297" s="161" t="s">
        <v>228</v>
      </c>
      <c r="G1297" s="161" t="s">
        <v>226</v>
      </c>
      <c r="H1297" s="162">
        <v>35.18</v>
      </c>
      <c r="I1297" s="163" t="s">
        <v>214</v>
      </c>
      <c r="J1297" s="158" t="s">
        <v>31</v>
      </c>
      <c r="K1297" s="159"/>
      <c r="L1297" s="153">
        <v>96.05</v>
      </c>
      <c r="M1297" s="154">
        <f t="shared" si="174"/>
        <v>17.98</v>
      </c>
      <c r="N1297" s="155" t="str">
        <f t="shared" si="175"/>
        <v/>
      </c>
      <c r="O1297" s="156">
        <f t="shared" si="176"/>
        <v>3379.0389999999998</v>
      </c>
      <c r="P1297" s="156" t="e">
        <f t="shared" si="171"/>
        <v>#VALUE!</v>
      </c>
      <c r="Q1297" s="156" t="e">
        <f t="shared" si="172"/>
        <v>#VALUE!</v>
      </c>
      <c r="R1297" s="157" t="str">
        <f t="shared" si="177"/>
        <v>A</v>
      </c>
      <c r="S1297" s="157">
        <f t="shared" si="173"/>
        <v>17.98</v>
      </c>
      <c r="T1297" s="157">
        <f t="shared" si="170"/>
        <v>35.18</v>
      </c>
      <c r="U1297" s="157">
        <f>IF(M1297&lt;&gt;0,IF(M1297=SVS,0,IF(M1297=SVSg,0,IF(M1297=Stundenverrechnungssatz!G6267,0,IF(M1297=Stundenverrechnungssatz!I6267,0,IF(M1297=Stundenverrechnungssatz!K6267,0,IF(M1297=Stundenverrechnungssatz!M6267,0,1)))))))</f>
        <v>0</v>
      </c>
      <c r="V1297" s="20"/>
    </row>
    <row r="1298" spans="1:22" s="38" customFormat="1" ht="15" customHeight="1" x14ac:dyDescent="0.2">
      <c r="A1298" s="160">
        <v>1296</v>
      </c>
      <c r="B1298" s="161" t="s">
        <v>1369</v>
      </c>
      <c r="C1298" s="161" t="s">
        <v>1371</v>
      </c>
      <c r="D1298" s="161" t="s">
        <v>285</v>
      </c>
      <c r="E1298" s="161" t="s">
        <v>490</v>
      </c>
      <c r="F1298" s="161" t="s">
        <v>301</v>
      </c>
      <c r="G1298" s="161" t="s">
        <v>226</v>
      </c>
      <c r="H1298" s="162">
        <v>29.59</v>
      </c>
      <c r="I1298" s="163" t="s">
        <v>214</v>
      </c>
      <c r="J1298" s="158" t="s">
        <v>31</v>
      </c>
      <c r="K1298" s="159"/>
      <c r="L1298" s="153">
        <v>96.05</v>
      </c>
      <c r="M1298" s="154">
        <f t="shared" si="174"/>
        <v>17.98</v>
      </c>
      <c r="N1298" s="155" t="str">
        <f t="shared" si="175"/>
        <v/>
      </c>
      <c r="O1298" s="156">
        <f t="shared" si="176"/>
        <v>2842.1194999999998</v>
      </c>
      <c r="P1298" s="156" t="e">
        <f t="shared" si="171"/>
        <v>#VALUE!</v>
      </c>
      <c r="Q1298" s="156" t="e">
        <f t="shared" si="172"/>
        <v>#VALUE!</v>
      </c>
      <c r="R1298" s="157" t="str">
        <f t="shared" si="177"/>
        <v>A</v>
      </c>
      <c r="S1298" s="157">
        <f t="shared" si="173"/>
        <v>17.98</v>
      </c>
      <c r="T1298" s="157">
        <f t="shared" si="170"/>
        <v>29.59</v>
      </c>
      <c r="U1298" s="157">
        <f>IF(M1298&lt;&gt;0,IF(M1298=SVS,0,IF(M1298=SVSg,0,IF(M1298=Stundenverrechnungssatz!G6268,0,IF(M1298=Stundenverrechnungssatz!I6268,0,IF(M1298=Stundenverrechnungssatz!K6268,0,IF(M1298=Stundenverrechnungssatz!M6268,0,1)))))))</f>
        <v>0</v>
      </c>
      <c r="V1298" s="20"/>
    </row>
    <row r="1299" spans="1:22" s="38" customFormat="1" ht="15" customHeight="1" x14ac:dyDescent="0.2">
      <c r="A1299" s="160">
        <v>1297</v>
      </c>
      <c r="B1299" s="161" t="s">
        <v>1369</v>
      </c>
      <c r="C1299" s="161" t="s">
        <v>1371</v>
      </c>
      <c r="D1299" s="161" t="s">
        <v>285</v>
      </c>
      <c r="E1299" s="161" t="s">
        <v>491</v>
      </c>
      <c r="F1299" s="161" t="s">
        <v>346</v>
      </c>
      <c r="G1299" s="161" t="s">
        <v>380</v>
      </c>
      <c r="H1299" s="162">
        <v>35.18</v>
      </c>
      <c r="I1299" s="163"/>
      <c r="J1299" s="158" t="s">
        <v>64</v>
      </c>
      <c r="K1299" s="159"/>
      <c r="L1299" s="153">
        <v>9</v>
      </c>
      <c r="M1299" s="154">
        <f t="shared" si="174"/>
        <v>17.98</v>
      </c>
      <c r="N1299" s="155" t="str">
        <f t="shared" si="175"/>
        <v/>
      </c>
      <c r="O1299" s="156">
        <f t="shared" si="176"/>
        <v>316.62</v>
      </c>
      <c r="P1299" s="156" t="e">
        <f t="shared" si="171"/>
        <v>#VALUE!</v>
      </c>
      <c r="Q1299" s="156" t="e">
        <f t="shared" si="172"/>
        <v>#VALUE!</v>
      </c>
      <c r="R1299" s="157" t="str">
        <f t="shared" si="177"/>
        <v>T</v>
      </c>
      <c r="S1299" s="157">
        <f t="shared" si="173"/>
        <v>17.98</v>
      </c>
      <c r="T1299" s="157">
        <f t="shared" si="170"/>
        <v>0</v>
      </c>
      <c r="U1299" s="157">
        <f>IF(M1299&lt;&gt;0,IF(M1299=SVS,0,IF(M1299=SVSg,0,IF(M1299=Stundenverrechnungssatz!G6269,0,IF(M1299=Stundenverrechnungssatz!I6269,0,IF(M1299=Stundenverrechnungssatz!K6269,0,IF(M1299=Stundenverrechnungssatz!M6269,0,1)))))))</f>
        <v>0</v>
      </c>
      <c r="V1299" s="20"/>
    </row>
    <row r="1300" spans="1:22" s="38" customFormat="1" ht="15" customHeight="1" x14ac:dyDescent="0.2">
      <c r="A1300" s="160">
        <v>1298</v>
      </c>
      <c r="B1300" s="161" t="s">
        <v>1369</v>
      </c>
      <c r="C1300" s="161" t="s">
        <v>1371</v>
      </c>
      <c r="D1300" s="161" t="s">
        <v>285</v>
      </c>
      <c r="E1300" s="161" t="s">
        <v>492</v>
      </c>
      <c r="F1300" s="161" t="s">
        <v>239</v>
      </c>
      <c r="G1300" s="161" t="s">
        <v>217</v>
      </c>
      <c r="H1300" s="162">
        <v>6.52</v>
      </c>
      <c r="I1300" s="163"/>
      <c r="J1300" s="158" t="s">
        <v>34</v>
      </c>
      <c r="K1300" s="159"/>
      <c r="L1300" s="153">
        <v>191.11</v>
      </c>
      <c r="M1300" s="154">
        <f t="shared" si="174"/>
        <v>17.98</v>
      </c>
      <c r="N1300" s="155" t="str">
        <f t="shared" si="175"/>
        <v/>
      </c>
      <c r="O1300" s="156">
        <f t="shared" si="176"/>
        <v>1246.0372</v>
      </c>
      <c r="P1300" s="156" t="e">
        <f t="shared" si="171"/>
        <v>#VALUE!</v>
      </c>
      <c r="Q1300" s="156" t="e">
        <f t="shared" si="172"/>
        <v>#VALUE!</v>
      </c>
      <c r="R1300" s="157" t="str">
        <f t="shared" si="177"/>
        <v>C</v>
      </c>
      <c r="S1300" s="157">
        <f t="shared" si="173"/>
        <v>17.98</v>
      </c>
      <c r="T1300" s="157">
        <f t="shared" si="170"/>
        <v>0</v>
      </c>
      <c r="U1300" s="157">
        <f>IF(M1300&lt;&gt;0,IF(M1300=SVS,0,IF(M1300=SVSg,0,IF(M1300=Stundenverrechnungssatz!G6270,0,IF(M1300=Stundenverrechnungssatz!I6270,0,IF(M1300=Stundenverrechnungssatz!K6270,0,IF(M1300=Stundenverrechnungssatz!M6270,0,1)))))))</f>
        <v>0</v>
      </c>
      <c r="V1300" s="20"/>
    </row>
    <row r="1301" spans="1:22" s="38" customFormat="1" ht="15" customHeight="1" x14ac:dyDescent="0.2">
      <c r="A1301" s="160">
        <v>1299</v>
      </c>
      <c r="B1301" s="161" t="s">
        <v>1369</v>
      </c>
      <c r="C1301" s="161" t="s">
        <v>1371</v>
      </c>
      <c r="D1301" s="161" t="s">
        <v>285</v>
      </c>
      <c r="E1301" s="161" t="s">
        <v>493</v>
      </c>
      <c r="F1301" s="161" t="s">
        <v>427</v>
      </c>
      <c r="G1301" s="161" t="s">
        <v>217</v>
      </c>
      <c r="H1301" s="162">
        <v>4.54</v>
      </c>
      <c r="I1301" s="163"/>
      <c r="J1301" s="158" t="s">
        <v>63</v>
      </c>
      <c r="K1301" s="159"/>
      <c r="L1301" s="153">
        <v>38.08</v>
      </c>
      <c r="M1301" s="154">
        <f t="shared" si="174"/>
        <v>17.98</v>
      </c>
      <c r="N1301" s="155" t="str">
        <f t="shared" si="175"/>
        <v/>
      </c>
      <c r="O1301" s="156">
        <f t="shared" si="176"/>
        <v>172.88319999999999</v>
      </c>
      <c r="P1301" s="156" t="e">
        <f t="shared" si="171"/>
        <v>#VALUE!</v>
      </c>
      <c r="Q1301" s="156" t="e">
        <f t="shared" si="172"/>
        <v>#VALUE!</v>
      </c>
      <c r="R1301" s="157" t="str">
        <f t="shared" si="177"/>
        <v>T</v>
      </c>
      <c r="S1301" s="157">
        <f t="shared" si="173"/>
        <v>17.98</v>
      </c>
      <c r="T1301" s="157">
        <f t="shared" si="170"/>
        <v>0</v>
      </c>
      <c r="U1301" s="157">
        <f>IF(M1301&lt;&gt;0,IF(M1301=SVS,0,IF(M1301=SVSg,0,IF(M1301=Stundenverrechnungssatz!G6271,0,IF(M1301=Stundenverrechnungssatz!I6271,0,IF(M1301=Stundenverrechnungssatz!K6271,0,IF(M1301=Stundenverrechnungssatz!M6271,0,1)))))))</f>
        <v>0</v>
      </c>
      <c r="V1301" s="20"/>
    </row>
    <row r="1302" spans="1:22" s="38" customFormat="1" ht="15" customHeight="1" x14ac:dyDescent="0.2">
      <c r="A1302" s="160">
        <v>1300</v>
      </c>
      <c r="B1302" s="161" t="s">
        <v>1369</v>
      </c>
      <c r="C1302" s="161" t="s">
        <v>1371</v>
      </c>
      <c r="D1302" s="161" t="s">
        <v>285</v>
      </c>
      <c r="E1302" s="161" t="s">
        <v>494</v>
      </c>
      <c r="F1302" s="161" t="s">
        <v>258</v>
      </c>
      <c r="G1302" s="161" t="s">
        <v>217</v>
      </c>
      <c r="H1302" s="162">
        <v>26.98</v>
      </c>
      <c r="I1302" s="163"/>
      <c r="J1302" s="158" t="s">
        <v>34</v>
      </c>
      <c r="K1302" s="159"/>
      <c r="L1302" s="153">
        <v>191.11</v>
      </c>
      <c r="M1302" s="154">
        <f t="shared" si="174"/>
        <v>17.98</v>
      </c>
      <c r="N1302" s="155" t="str">
        <f t="shared" si="175"/>
        <v/>
      </c>
      <c r="O1302" s="156">
        <f t="shared" si="176"/>
        <v>5156.1478000000006</v>
      </c>
      <c r="P1302" s="156" t="e">
        <f t="shared" si="171"/>
        <v>#VALUE!</v>
      </c>
      <c r="Q1302" s="156" t="e">
        <f t="shared" si="172"/>
        <v>#VALUE!</v>
      </c>
      <c r="R1302" s="157" t="str">
        <f t="shared" si="177"/>
        <v>C</v>
      </c>
      <c r="S1302" s="157">
        <f t="shared" si="173"/>
        <v>17.98</v>
      </c>
      <c r="T1302" s="157">
        <f t="shared" si="170"/>
        <v>0</v>
      </c>
      <c r="U1302" s="157">
        <f>IF(M1302&lt;&gt;0,IF(M1302=SVS,0,IF(M1302=SVSg,0,IF(M1302=Stundenverrechnungssatz!G6272,0,IF(M1302=Stundenverrechnungssatz!I6272,0,IF(M1302=Stundenverrechnungssatz!K6272,0,IF(M1302=Stundenverrechnungssatz!M6272,0,1)))))))</f>
        <v>0</v>
      </c>
      <c r="V1302" s="20"/>
    </row>
    <row r="1303" spans="1:22" s="38" customFormat="1" ht="15" customHeight="1" x14ac:dyDescent="0.2">
      <c r="A1303" s="160">
        <v>1301</v>
      </c>
      <c r="B1303" s="161" t="s">
        <v>1369</v>
      </c>
      <c r="C1303" s="161" t="s">
        <v>1371</v>
      </c>
      <c r="D1303" s="161" t="s">
        <v>285</v>
      </c>
      <c r="E1303" s="161" t="s">
        <v>553</v>
      </c>
      <c r="F1303" s="161" t="s">
        <v>244</v>
      </c>
      <c r="G1303" s="161" t="s">
        <v>217</v>
      </c>
      <c r="H1303" s="162">
        <v>3.7</v>
      </c>
      <c r="I1303" s="163"/>
      <c r="J1303" s="158" t="s">
        <v>34</v>
      </c>
      <c r="K1303" s="159"/>
      <c r="L1303" s="153">
        <v>191.11</v>
      </c>
      <c r="M1303" s="154">
        <f t="shared" si="174"/>
        <v>17.98</v>
      </c>
      <c r="N1303" s="155" t="str">
        <f t="shared" si="175"/>
        <v/>
      </c>
      <c r="O1303" s="156">
        <f t="shared" si="176"/>
        <v>707.10700000000008</v>
      </c>
      <c r="P1303" s="156" t="e">
        <f t="shared" si="171"/>
        <v>#VALUE!</v>
      </c>
      <c r="Q1303" s="156" t="e">
        <f t="shared" si="172"/>
        <v>#VALUE!</v>
      </c>
      <c r="R1303" s="157" t="str">
        <f t="shared" si="177"/>
        <v>C</v>
      </c>
      <c r="S1303" s="157">
        <f t="shared" si="173"/>
        <v>17.98</v>
      </c>
      <c r="T1303" s="157">
        <f t="shared" si="170"/>
        <v>0</v>
      </c>
      <c r="U1303" s="157">
        <f>IF(M1303&lt;&gt;0,IF(M1303=SVS,0,IF(M1303=SVSg,0,IF(M1303=Stundenverrechnungssatz!G6273,0,IF(M1303=Stundenverrechnungssatz!I6273,0,IF(M1303=Stundenverrechnungssatz!K6273,0,IF(M1303=Stundenverrechnungssatz!M6273,0,1)))))))</f>
        <v>0</v>
      </c>
      <c r="V1303" s="20"/>
    </row>
    <row r="1304" spans="1:22" s="38" customFormat="1" ht="15" customHeight="1" x14ac:dyDescent="0.2">
      <c r="A1304" s="160">
        <v>1302</v>
      </c>
      <c r="B1304" s="161" t="s">
        <v>1369</v>
      </c>
      <c r="C1304" s="161" t="s">
        <v>1371</v>
      </c>
      <c r="D1304" s="161" t="s">
        <v>285</v>
      </c>
      <c r="E1304" s="161" t="s">
        <v>554</v>
      </c>
      <c r="F1304" s="161" t="s">
        <v>239</v>
      </c>
      <c r="G1304" s="161" t="s">
        <v>217</v>
      </c>
      <c r="H1304" s="162">
        <v>6.52</v>
      </c>
      <c r="I1304" s="163"/>
      <c r="J1304" s="158" t="s">
        <v>34</v>
      </c>
      <c r="K1304" s="159"/>
      <c r="L1304" s="153">
        <v>191.11</v>
      </c>
      <c r="M1304" s="154">
        <f t="shared" si="174"/>
        <v>17.98</v>
      </c>
      <c r="N1304" s="155" t="str">
        <f t="shared" si="175"/>
        <v/>
      </c>
      <c r="O1304" s="156">
        <f t="shared" si="176"/>
        <v>1246.0372</v>
      </c>
      <c r="P1304" s="156" t="e">
        <f t="shared" si="171"/>
        <v>#VALUE!</v>
      </c>
      <c r="Q1304" s="156" t="e">
        <f t="shared" si="172"/>
        <v>#VALUE!</v>
      </c>
      <c r="R1304" s="157" t="str">
        <f t="shared" si="177"/>
        <v>C</v>
      </c>
      <c r="S1304" s="157">
        <f t="shared" si="173"/>
        <v>17.98</v>
      </c>
      <c r="T1304" s="157">
        <f t="shared" si="170"/>
        <v>0</v>
      </c>
      <c r="U1304" s="157">
        <f>IF(M1304&lt;&gt;0,IF(M1304=SVS,0,IF(M1304=SVSg,0,IF(M1304=Stundenverrechnungssatz!G6274,0,IF(M1304=Stundenverrechnungssatz!I6274,0,IF(M1304=Stundenverrechnungssatz!K6274,0,IF(M1304=Stundenverrechnungssatz!M6274,0,1)))))))</f>
        <v>0</v>
      </c>
      <c r="V1304" s="20"/>
    </row>
    <row r="1305" spans="1:22" s="38" customFormat="1" ht="15" customHeight="1" x14ac:dyDescent="0.2">
      <c r="A1305" s="160">
        <v>1303</v>
      </c>
      <c r="B1305" s="161" t="s">
        <v>1369</v>
      </c>
      <c r="C1305" s="161" t="s">
        <v>1371</v>
      </c>
      <c r="D1305" s="161" t="s">
        <v>285</v>
      </c>
      <c r="E1305" s="161" t="s">
        <v>555</v>
      </c>
      <c r="F1305" s="161" t="s">
        <v>218</v>
      </c>
      <c r="G1305" s="161" t="s">
        <v>217</v>
      </c>
      <c r="H1305" s="162">
        <v>20.09</v>
      </c>
      <c r="I1305" s="163"/>
      <c r="J1305" s="158" t="s">
        <v>34</v>
      </c>
      <c r="K1305" s="159"/>
      <c r="L1305" s="153">
        <v>191.11</v>
      </c>
      <c r="M1305" s="154">
        <f t="shared" si="174"/>
        <v>17.98</v>
      </c>
      <c r="N1305" s="155" t="str">
        <f t="shared" si="175"/>
        <v/>
      </c>
      <c r="O1305" s="156">
        <f t="shared" si="176"/>
        <v>3839.3999000000003</v>
      </c>
      <c r="P1305" s="156" t="e">
        <f t="shared" si="171"/>
        <v>#VALUE!</v>
      </c>
      <c r="Q1305" s="156" t="e">
        <f t="shared" si="172"/>
        <v>#VALUE!</v>
      </c>
      <c r="R1305" s="157" t="str">
        <f t="shared" si="177"/>
        <v>C</v>
      </c>
      <c r="S1305" s="157">
        <f t="shared" si="173"/>
        <v>17.98</v>
      </c>
      <c r="T1305" s="157">
        <f t="shared" si="170"/>
        <v>0</v>
      </c>
      <c r="U1305" s="157">
        <f>IF(M1305&lt;&gt;0,IF(M1305=SVS,0,IF(M1305=SVSg,0,IF(M1305=Stundenverrechnungssatz!G6275,0,IF(M1305=Stundenverrechnungssatz!I6275,0,IF(M1305=Stundenverrechnungssatz!K6275,0,IF(M1305=Stundenverrechnungssatz!M6275,0,1)))))))</f>
        <v>0</v>
      </c>
      <c r="V1305" s="20"/>
    </row>
    <row r="1306" spans="1:22" s="38" customFormat="1" ht="15" customHeight="1" x14ac:dyDescent="0.2">
      <c r="A1306" s="160">
        <v>1304</v>
      </c>
      <c r="B1306" s="161" t="s">
        <v>1369</v>
      </c>
      <c r="C1306" s="161" t="s">
        <v>1371</v>
      </c>
      <c r="D1306" s="161" t="s">
        <v>285</v>
      </c>
      <c r="E1306" s="161" t="s">
        <v>1428</v>
      </c>
      <c r="F1306" s="161" t="s">
        <v>1429</v>
      </c>
      <c r="G1306" s="161" t="s">
        <v>219</v>
      </c>
      <c r="H1306" s="162">
        <v>4</v>
      </c>
      <c r="I1306" s="163"/>
      <c r="J1306" s="158" t="s">
        <v>352</v>
      </c>
      <c r="K1306" s="159"/>
      <c r="L1306" s="153">
        <v>1</v>
      </c>
      <c r="M1306" s="154">
        <f t="shared" si="174"/>
        <v>17.98</v>
      </c>
      <c r="N1306" s="155" t="str">
        <f t="shared" si="175"/>
        <v/>
      </c>
      <c r="O1306" s="156">
        <f t="shared" si="176"/>
        <v>4</v>
      </c>
      <c r="P1306" s="156" t="e">
        <f t="shared" si="171"/>
        <v>#VALUE!</v>
      </c>
      <c r="Q1306" s="156" t="e">
        <f t="shared" si="172"/>
        <v>#VALUE!</v>
      </c>
      <c r="R1306" s="157" t="str">
        <f t="shared" si="177"/>
        <v>T</v>
      </c>
      <c r="S1306" s="157">
        <f t="shared" si="173"/>
        <v>17.98</v>
      </c>
      <c r="T1306" s="157">
        <f t="shared" si="170"/>
        <v>0</v>
      </c>
      <c r="U1306" s="157">
        <f>IF(M1306&lt;&gt;0,IF(M1306=SVS,0,IF(M1306=SVSg,0,IF(M1306=Stundenverrechnungssatz!G6276,0,IF(M1306=Stundenverrechnungssatz!I6276,0,IF(M1306=Stundenverrechnungssatz!K6276,0,IF(M1306=Stundenverrechnungssatz!M6276,0,1)))))))</f>
        <v>0</v>
      </c>
      <c r="V1306" s="20"/>
    </row>
    <row r="1307" spans="1:22" s="38" customFormat="1" ht="15" customHeight="1" x14ac:dyDescent="0.2">
      <c r="A1307" s="160">
        <v>1305</v>
      </c>
      <c r="B1307" s="161" t="s">
        <v>1369</v>
      </c>
      <c r="C1307" s="161" t="s">
        <v>1371</v>
      </c>
      <c r="D1307" s="161" t="s">
        <v>285</v>
      </c>
      <c r="E1307" s="161" t="s">
        <v>556</v>
      </c>
      <c r="F1307" s="161" t="s">
        <v>573</v>
      </c>
      <c r="G1307" s="161" t="s">
        <v>221</v>
      </c>
      <c r="H1307" s="162">
        <v>24.11</v>
      </c>
      <c r="I1307" s="163"/>
      <c r="J1307" s="158" t="s">
        <v>32</v>
      </c>
      <c r="K1307" s="159"/>
      <c r="L1307" s="153">
        <v>96.05</v>
      </c>
      <c r="M1307" s="154">
        <f t="shared" si="174"/>
        <v>17.98</v>
      </c>
      <c r="N1307" s="155" t="str">
        <f t="shared" si="175"/>
        <v/>
      </c>
      <c r="O1307" s="156">
        <f t="shared" si="176"/>
        <v>2315.7655</v>
      </c>
      <c r="P1307" s="156" t="e">
        <f t="shared" si="171"/>
        <v>#VALUE!</v>
      </c>
      <c r="Q1307" s="156" t="e">
        <f t="shared" si="172"/>
        <v>#VALUE!</v>
      </c>
      <c r="R1307" s="157" t="str">
        <f t="shared" si="177"/>
        <v>B</v>
      </c>
      <c r="S1307" s="157">
        <f t="shared" si="173"/>
        <v>17.98</v>
      </c>
      <c r="T1307" s="157">
        <f t="shared" si="170"/>
        <v>0</v>
      </c>
      <c r="U1307" s="157">
        <f>IF(M1307&lt;&gt;0,IF(M1307=SVS,0,IF(M1307=SVSg,0,IF(M1307=Stundenverrechnungssatz!G6277,0,IF(M1307=Stundenverrechnungssatz!I6277,0,IF(M1307=Stundenverrechnungssatz!K6277,0,IF(M1307=Stundenverrechnungssatz!M6277,0,1)))))))</f>
        <v>0</v>
      </c>
      <c r="V1307" s="20"/>
    </row>
    <row r="1308" spans="1:22" s="38" customFormat="1" ht="15" customHeight="1" x14ac:dyDescent="0.2">
      <c r="A1308" s="160">
        <v>1306</v>
      </c>
      <c r="B1308" s="161" t="s">
        <v>1369</v>
      </c>
      <c r="C1308" s="161" t="s">
        <v>1371</v>
      </c>
      <c r="D1308" s="161" t="s">
        <v>285</v>
      </c>
      <c r="E1308" s="161" t="s">
        <v>557</v>
      </c>
      <c r="F1308" s="161" t="s">
        <v>426</v>
      </c>
      <c r="G1308" s="161" t="s">
        <v>221</v>
      </c>
      <c r="H1308" s="162">
        <v>80.180000000000007</v>
      </c>
      <c r="I1308" s="163" t="s">
        <v>214</v>
      </c>
      <c r="J1308" s="158" t="s">
        <v>32</v>
      </c>
      <c r="K1308" s="159"/>
      <c r="L1308" s="153">
        <v>96.05</v>
      </c>
      <c r="M1308" s="154">
        <f t="shared" si="174"/>
        <v>17.98</v>
      </c>
      <c r="N1308" s="155" t="str">
        <f t="shared" si="175"/>
        <v/>
      </c>
      <c r="O1308" s="156">
        <f t="shared" si="176"/>
        <v>7701.2890000000007</v>
      </c>
      <c r="P1308" s="156" t="e">
        <f t="shared" si="171"/>
        <v>#VALUE!</v>
      </c>
      <c r="Q1308" s="156" t="e">
        <f t="shared" si="172"/>
        <v>#VALUE!</v>
      </c>
      <c r="R1308" s="157" t="str">
        <f t="shared" si="177"/>
        <v>B</v>
      </c>
      <c r="S1308" s="157">
        <f t="shared" si="173"/>
        <v>17.98</v>
      </c>
      <c r="T1308" s="157">
        <f t="shared" si="170"/>
        <v>80.180000000000007</v>
      </c>
      <c r="U1308" s="157">
        <f>IF(M1308&lt;&gt;0,IF(M1308=SVS,0,IF(M1308=SVSg,0,IF(M1308=Stundenverrechnungssatz!G6278,0,IF(M1308=Stundenverrechnungssatz!I6278,0,IF(M1308=Stundenverrechnungssatz!K6278,0,IF(M1308=Stundenverrechnungssatz!M6278,0,1)))))))</f>
        <v>0</v>
      </c>
      <c r="V1308" s="20"/>
    </row>
    <row r="1309" spans="1:22" s="38" customFormat="1" ht="15" customHeight="1" x14ac:dyDescent="0.2">
      <c r="A1309" s="160">
        <v>1307</v>
      </c>
      <c r="B1309" s="161" t="s">
        <v>1369</v>
      </c>
      <c r="C1309" s="161" t="s">
        <v>1371</v>
      </c>
      <c r="D1309" s="161" t="s">
        <v>285</v>
      </c>
      <c r="E1309" s="161" t="s">
        <v>559</v>
      </c>
      <c r="F1309" s="161" t="s">
        <v>573</v>
      </c>
      <c r="G1309" s="161" t="s">
        <v>221</v>
      </c>
      <c r="H1309" s="162">
        <v>100.21</v>
      </c>
      <c r="I1309" s="163"/>
      <c r="J1309" s="158" t="s">
        <v>32</v>
      </c>
      <c r="K1309" s="159"/>
      <c r="L1309" s="153">
        <v>96.05</v>
      </c>
      <c r="M1309" s="154">
        <f t="shared" si="174"/>
        <v>17.98</v>
      </c>
      <c r="N1309" s="155" t="str">
        <f t="shared" si="175"/>
        <v/>
      </c>
      <c r="O1309" s="156">
        <f t="shared" si="176"/>
        <v>9625.1704999999984</v>
      </c>
      <c r="P1309" s="156" t="e">
        <f t="shared" si="171"/>
        <v>#VALUE!</v>
      </c>
      <c r="Q1309" s="156" t="e">
        <f t="shared" si="172"/>
        <v>#VALUE!</v>
      </c>
      <c r="R1309" s="157" t="str">
        <f t="shared" si="177"/>
        <v>B</v>
      </c>
      <c r="S1309" s="157">
        <f t="shared" si="173"/>
        <v>17.98</v>
      </c>
      <c r="T1309" s="157">
        <f t="shared" si="170"/>
        <v>0</v>
      </c>
      <c r="U1309" s="157">
        <f>IF(M1309&lt;&gt;0,IF(M1309=SVS,0,IF(M1309=SVSg,0,IF(M1309=Stundenverrechnungssatz!G6279,0,IF(M1309=Stundenverrechnungssatz!I6279,0,IF(M1309=Stundenverrechnungssatz!K6279,0,IF(M1309=Stundenverrechnungssatz!M6279,0,1)))))))</f>
        <v>0</v>
      </c>
      <c r="V1309" s="20"/>
    </row>
    <row r="1310" spans="1:22" s="38" customFormat="1" ht="15" customHeight="1" x14ac:dyDescent="0.2">
      <c r="A1310" s="160">
        <v>1308</v>
      </c>
      <c r="B1310" s="161" t="s">
        <v>1369</v>
      </c>
      <c r="C1310" s="161" t="s">
        <v>1371</v>
      </c>
      <c r="D1310" s="161" t="s">
        <v>285</v>
      </c>
      <c r="E1310" s="161" t="s">
        <v>560</v>
      </c>
      <c r="F1310" s="161" t="s">
        <v>426</v>
      </c>
      <c r="G1310" s="161" t="s">
        <v>221</v>
      </c>
      <c r="H1310" s="162">
        <v>90.19</v>
      </c>
      <c r="I1310" s="163" t="s">
        <v>214</v>
      </c>
      <c r="J1310" s="158" t="s">
        <v>32</v>
      </c>
      <c r="K1310" s="159"/>
      <c r="L1310" s="153">
        <v>96.05</v>
      </c>
      <c r="M1310" s="154">
        <f t="shared" si="174"/>
        <v>17.98</v>
      </c>
      <c r="N1310" s="155" t="str">
        <f t="shared" si="175"/>
        <v/>
      </c>
      <c r="O1310" s="156">
        <f t="shared" si="176"/>
        <v>8662.7494999999999</v>
      </c>
      <c r="P1310" s="156" t="e">
        <f t="shared" si="171"/>
        <v>#VALUE!</v>
      </c>
      <c r="Q1310" s="156" t="e">
        <f t="shared" si="172"/>
        <v>#VALUE!</v>
      </c>
      <c r="R1310" s="157" t="str">
        <f t="shared" si="177"/>
        <v>B</v>
      </c>
      <c r="S1310" s="157">
        <f t="shared" si="173"/>
        <v>17.98</v>
      </c>
      <c r="T1310" s="157">
        <f t="shared" si="170"/>
        <v>90.19</v>
      </c>
      <c r="U1310" s="157">
        <f>IF(M1310&lt;&gt;0,IF(M1310=SVS,0,IF(M1310=SVSg,0,IF(M1310=Stundenverrechnungssatz!G6280,0,IF(M1310=Stundenverrechnungssatz!I6280,0,IF(M1310=Stundenverrechnungssatz!K6280,0,IF(M1310=Stundenverrechnungssatz!M6280,0,1)))))))</f>
        <v>0</v>
      </c>
      <c r="V1310" s="20"/>
    </row>
    <row r="1311" spans="1:22" s="38" customFormat="1" ht="15" customHeight="1" x14ac:dyDescent="0.2">
      <c r="A1311" s="160">
        <v>1309</v>
      </c>
      <c r="B1311" s="161" t="s">
        <v>1369</v>
      </c>
      <c r="C1311" s="161" t="s">
        <v>1371</v>
      </c>
      <c r="D1311" s="161" t="s">
        <v>285</v>
      </c>
      <c r="E1311" s="161" t="s">
        <v>561</v>
      </c>
      <c r="F1311" s="161" t="s">
        <v>216</v>
      </c>
      <c r="G1311" s="161" t="s">
        <v>219</v>
      </c>
      <c r="H1311" s="162">
        <v>5.28</v>
      </c>
      <c r="I1311" s="163"/>
      <c r="J1311" s="158" t="s">
        <v>119</v>
      </c>
      <c r="K1311" s="159"/>
      <c r="L1311" s="153">
        <v>0</v>
      </c>
      <c r="M1311" s="154">
        <f t="shared" si="174"/>
        <v>17.98</v>
      </c>
      <c r="N1311" s="155">
        <f t="shared" si="175"/>
        <v>1.0000000000000001E-5</v>
      </c>
      <c r="O1311" s="156">
        <f t="shared" si="176"/>
        <v>0</v>
      </c>
      <c r="P1311" s="156">
        <f t="shared" si="171"/>
        <v>0</v>
      </c>
      <c r="Q1311" s="156">
        <f t="shared" si="172"/>
        <v>0</v>
      </c>
      <c r="R1311" s="157" t="str">
        <f t="shared" si="177"/>
        <v>n</v>
      </c>
      <c r="S1311" s="157">
        <f t="shared" si="173"/>
        <v>17.98</v>
      </c>
      <c r="T1311" s="157">
        <f t="shared" si="170"/>
        <v>0</v>
      </c>
      <c r="U1311" s="157">
        <f>IF(M1311&lt;&gt;0,IF(M1311=SVS,0,IF(M1311=SVSg,0,IF(M1311=Stundenverrechnungssatz!G6281,0,IF(M1311=Stundenverrechnungssatz!I6281,0,IF(M1311=Stundenverrechnungssatz!K6281,0,IF(M1311=Stundenverrechnungssatz!M6281,0,1)))))))</f>
        <v>0</v>
      </c>
      <c r="V1311" s="20"/>
    </row>
    <row r="1312" spans="1:22" s="38" customFormat="1" ht="15" customHeight="1" x14ac:dyDescent="0.2">
      <c r="A1312" s="160">
        <v>1310</v>
      </c>
      <c r="B1312" s="161" t="s">
        <v>1369</v>
      </c>
      <c r="C1312" s="161" t="s">
        <v>1371</v>
      </c>
      <c r="D1312" s="161" t="s">
        <v>285</v>
      </c>
      <c r="E1312" s="161" t="s">
        <v>562</v>
      </c>
      <c r="F1312" s="161" t="s">
        <v>220</v>
      </c>
      <c r="G1312" s="161" t="s">
        <v>221</v>
      </c>
      <c r="H1312" s="162">
        <v>90.19</v>
      </c>
      <c r="I1312" s="163" t="s">
        <v>214</v>
      </c>
      <c r="J1312" s="158" t="s">
        <v>32</v>
      </c>
      <c r="K1312" s="159"/>
      <c r="L1312" s="153">
        <v>96.05</v>
      </c>
      <c r="M1312" s="154">
        <f t="shared" si="174"/>
        <v>17.98</v>
      </c>
      <c r="N1312" s="155" t="str">
        <f t="shared" si="175"/>
        <v/>
      </c>
      <c r="O1312" s="156">
        <f t="shared" si="176"/>
        <v>8662.7494999999999</v>
      </c>
      <c r="P1312" s="156" t="e">
        <f t="shared" si="171"/>
        <v>#VALUE!</v>
      </c>
      <c r="Q1312" s="156" t="e">
        <f t="shared" si="172"/>
        <v>#VALUE!</v>
      </c>
      <c r="R1312" s="157" t="str">
        <f t="shared" si="177"/>
        <v>B</v>
      </c>
      <c r="S1312" s="157">
        <f t="shared" si="173"/>
        <v>17.98</v>
      </c>
      <c r="T1312" s="157">
        <f t="shared" si="170"/>
        <v>90.19</v>
      </c>
      <c r="U1312" s="157">
        <f>IF(M1312&lt;&gt;0,IF(M1312=SVS,0,IF(M1312=SVSg,0,IF(M1312=Stundenverrechnungssatz!G6282,0,IF(M1312=Stundenverrechnungssatz!I6282,0,IF(M1312=Stundenverrechnungssatz!K6282,0,IF(M1312=Stundenverrechnungssatz!M6282,0,1)))))))</f>
        <v>0</v>
      </c>
      <c r="V1312" s="20"/>
    </row>
    <row r="1313" spans="1:22" s="38" customFormat="1" ht="15" customHeight="1" x14ac:dyDescent="0.2">
      <c r="A1313" s="160">
        <v>1311</v>
      </c>
      <c r="B1313" s="161" t="s">
        <v>1369</v>
      </c>
      <c r="C1313" s="161" t="s">
        <v>1371</v>
      </c>
      <c r="D1313" s="161" t="s">
        <v>285</v>
      </c>
      <c r="E1313" s="161" t="s">
        <v>308</v>
      </c>
      <c r="F1313" s="161" t="s">
        <v>222</v>
      </c>
      <c r="G1313" s="161" t="s">
        <v>221</v>
      </c>
      <c r="H1313" s="162">
        <v>40.14</v>
      </c>
      <c r="I1313" s="163"/>
      <c r="J1313" s="158" t="s">
        <v>32</v>
      </c>
      <c r="K1313" s="159"/>
      <c r="L1313" s="153">
        <v>96.05</v>
      </c>
      <c r="M1313" s="154">
        <f t="shared" si="174"/>
        <v>17.98</v>
      </c>
      <c r="N1313" s="155" t="str">
        <f t="shared" si="175"/>
        <v/>
      </c>
      <c r="O1313" s="156">
        <f t="shared" si="176"/>
        <v>3855.4470000000001</v>
      </c>
      <c r="P1313" s="156" t="e">
        <f t="shared" si="171"/>
        <v>#VALUE!</v>
      </c>
      <c r="Q1313" s="156" t="e">
        <f t="shared" si="172"/>
        <v>#VALUE!</v>
      </c>
      <c r="R1313" s="157" t="str">
        <f t="shared" si="177"/>
        <v>B</v>
      </c>
      <c r="S1313" s="157">
        <f t="shared" si="173"/>
        <v>17.98</v>
      </c>
      <c r="T1313" s="157">
        <f t="shared" si="170"/>
        <v>0</v>
      </c>
      <c r="U1313" s="157">
        <f>IF(M1313&lt;&gt;0,IF(M1313=SVS,0,IF(M1313=SVSg,0,IF(M1313=Stundenverrechnungssatz!G6283,0,IF(M1313=Stundenverrechnungssatz!I6283,0,IF(M1313=Stundenverrechnungssatz!K6283,0,IF(M1313=Stundenverrechnungssatz!M6283,0,1)))))))</f>
        <v>0</v>
      </c>
      <c r="V1313" s="20"/>
    </row>
    <row r="1314" spans="1:22" s="38" customFormat="1" ht="15" customHeight="1" x14ac:dyDescent="0.2">
      <c r="A1314" s="160">
        <v>1312</v>
      </c>
      <c r="B1314" s="161" t="s">
        <v>1369</v>
      </c>
      <c r="C1314" s="161" t="s">
        <v>1371</v>
      </c>
      <c r="D1314" s="161" t="s">
        <v>285</v>
      </c>
      <c r="E1314" s="161" t="s">
        <v>310</v>
      </c>
      <c r="F1314" s="161" t="s">
        <v>220</v>
      </c>
      <c r="G1314" s="161" t="s">
        <v>221</v>
      </c>
      <c r="H1314" s="162">
        <v>74.239999999999995</v>
      </c>
      <c r="I1314" s="163" t="s">
        <v>214</v>
      </c>
      <c r="J1314" s="158" t="s">
        <v>32</v>
      </c>
      <c r="K1314" s="159"/>
      <c r="L1314" s="153">
        <v>96.05</v>
      </c>
      <c r="M1314" s="154">
        <f t="shared" si="174"/>
        <v>17.98</v>
      </c>
      <c r="N1314" s="155" t="str">
        <f t="shared" si="175"/>
        <v/>
      </c>
      <c r="O1314" s="156">
        <f t="shared" si="176"/>
        <v>7130.7519999999995</v>
      </c>
      <c r="P1314" s="156" t="e">
        <f t="shared" si="171"/>
        <v>#VALUE!</v>
      </c>
      <c r="Q1314" s="156" t="e">
        <f t="shared" si="172"/>
        <v>#VALUE!</v>
      </c>
      <c r="R1314" s="157" t="str">
        <f t="shared" si="177"/>
        <v>B</v>
      </c>
      <c r="S1314" s="157">
        <f t="shared" si="173"/>
        <v>17.98</v>
      </c>
      <c r="T1314" s="157">
        <f t="shared" si="170"/>
        <v>74.239999999999995</v>
      </c>
      <c r="U1314" s="157">
        <f>IF(M1314&lt;&gt;0,IF(M1314=SVS,0,IF(M1314=SVSg,0,IF(M1314=Stundenverrechnungssatz!G6284,0,IF(M1314=Stundenverrechnungssatz!I6284,0,IF(M1314=Stundenverrechnungssatz!K6284,0,IF(M1314=Stundenverrechnungssatz!M6284,0,1)))))))</f>
        <v>0</v>
      </c>
      <c r="V1314" s="20"/>
    </row>
    <row r="1315" spans="1:22" s="38" customFormat="1" ht="15" customHeight="1" x14ac:dyDescent="0.2">
      <c r="A1315" s="160">
        <v>1313</v>
      </c>
      <c r="B1315" s="161" t="s">
        <v>1369</v>
      </c>
      <c r="C1315" s="161" t="s">
        <v>1371</v>
      </c>
      <c r="D1315" s="161" t="s">
        <v>285</v>
      </c>
      <c r="E1315" s="161" t="s">
        <v>311</v>
      </c>
      <c r="F1315" s="161" t="s">
        <v>283</v>
      </c>
      <c r="G1315" s="161" t="s">
        <v>221</v>
      </c>
      <c r="H1315" s="162">
        <v>10.07</v>
      </c>
      <c r="I1315" s="163"/>
      <c r="J1315" s="158" t="s">
        <v>31</v>
      </c>
      <c r="K1315" s="159"/>
      <c r="L1315" s="153">
        <v>96.05</v>
      </c>
      <c r="M1315" s="154">
        <f t="shared" si="174"/>
        <v>17.98</v>
      </c>
      <c r="N1315" s="155" t="str">
        <f t="shared" si="175"/>
        <v/>
      </c>
      <c r="O1315" s="156">
        <f t="shared" si="176"/>
        <v>967.22349999999994</v>
      </c>
      <c r="P1315" s="156" t="e">
        <f t="shared" si="171"/>
        <v>#VALUE!</v>
      </c>
      <c r="Q1315" s="156" t="e">
        <f t="shared" si="172"/>
        <v>#VALUE!</v>
      </c>
      <c r="R1315" s="157" t="str">
        <f t="shared" si="177"/>
        <v>A</v>
      </c>
      <c r="S1315" s="157">
        <f t="shared" si="173"/>
        <v>17.98</v>
      </c>
      <c r="T1315" s="157">
        <f t="shared" si="170"/>
        <v>0</v>
      </c>
      <c r="U1315" s="157">
        <f>IF(M1315&lt;&gt;0,IF(M1315=SVS,0,IF(M1315=SVSg,0,IF(M1315=Stundenverrechnungssatz!G6285,0,IF(M1315=Stundenverrechnungssatz!I6285,0,IF(M1315=Stundenverrechnungssatz!K6285,0,IF(M1315=Stundenverrechnungssatz!M6285,0,1)))))))</f>
        <v>0</v>
      </c>
      <c r="V1315" s="20"/>
    </row>
    <row r="1316" spans="1:22" s="38" customFormat="1" ht="15" customHeight="1" x14ac:dyDescent="0.2">
      <c r="A1316" s="160">
        <v>1314</v>
      </c>
      <c r="B1316" s="161" t="s">
        <v>1369</v>
      </c>
      <c r="C1316" s="161" t="s">
        <v>1371</v>
      </c>
      <c r="D1316" s="161" t="s">
        <v>285</v>
      </c>
      <c r="E1316" s="161" t="s">
        <v>312</v>
      </c>
      <c r="F1316" s="161" t="s">
        <v>263</v>
      </c>
      <c r="G1316" s="161" t="s">
        <v>221</v>
      </c>
      <c r="H1316" s="162">
        <v>10.07</v>
      </c>
      <c r="I1316" s="163"/>
      <c r="J1316" s="158" t="s">
        <v>64</v>
      </c>
      <c r="K1316" s="159"/>
      <c r="L1316" s="153">
        <v>9</v>
      </c>
      <c r="M1316" s="154">
        <f t="shared" si="174"/>
        <v>17.98</v>
      </c>
      <c r="N1316" s="155" t="str">
        <f t="shared" si="175"/>
        <v/>
      </c>
      <c r="O1316" s="156">
        <f t="shared" si="176"/>
        <v>90.63</v>
      </c>
      <c r="P1316" s="156" t="e">
        <f t="shared" si="171"/>
        <v>#VALUE!</v>
      </c>
      <c r="Q1316" s="156" t="e">
        <f t="shared" si="172"/>
        <v>#VALUE!</v>
      </c>
      <c r="R1316" s="157" t="str">
        <f t="shared" si="177"/>
        <v>T</v>
      </c>
      <c r="S1316" s="157">
        <f t="shared" si="173"/>
        <v>17.98</v>
      </c>
      <c r="T1316" s="157">
        <f t="shared" si="170"/>
        <v>0</v>
      </c>
      <c r="U1316" s="157">
        <f>IF(M1316&lt;&gt;0,IF(M1316=SVS,0,IF(M1316=SVSg,0,IF(M1316=Stundenverrechnungssatz!G6286,0,IF(M1316=Stundenverrechnungssatz!I6286,0,IF(M1316=Stundenverrechnungssatz!K6286,0,IF(M1316=Stundenverrechnungssatz!M6286,0,1)))))))</f>
        <v>0</v>
      </c>
      <c r="V1316" s="20"/>
    </row>
    <row r="1317" spans="1:22" s="38" customFormat="1" ht="15" customHeight="1" x14ac:dyDescent="0.2">
      <c r="A1317" s="160">
        <v>1315</v>
      </c>
      <c r="B1317" s="161" t="s">
        <v>1369</v>
      </c>
      <c r="C1317" s="161" t="s">
        <v>1371</v>
      </c>
      <c r="D1317" s="161" t="s">
        <v>285</v>
      </c>
      <c r="E1317" s="161" t="s">
        <v>313</v>
      </c>
      <c r="F1317" s="161" t="s">
        <v>263</v>
      </c>
      <c r="G1317" s="161" t="s">
        <v>221</v>
      </c>
      <c r="H1317" s="162">
        <v>10.07</v>
      </c>
      <c r="I1317" s="163"/>
      <c r="J1317" s="158" t="s">
        <v>64</v>
      </c>
      <c r="K1317" s="159"/>
      <c r="L1317" s="153">
        <v>9</v>
      </c>
      <c r="M1317" s="154">
        <f t="shared" si="174"/>
        <v>17.98</v>
      </c>
      <c r="N1317" s="155" t="str">
        <f t="shared" si="175"/>
        <v/>
      </c>
      <c r="O1317" s="156">
        <f t="shared" si="176"/>
        <v>90.63</v>
      </c>
      <c r="P1317" s="156" t="e">
        <f t="shared" si="171"/>
        <v>#VALUE!</v>
      </c>
      <c r="Q1317" s="156" t="e">
        <f t="shared" si="172"/>
        <v>#VALUE!</v>
      </c>
      <c r="R1317" s="157" t="str">
        <f t="shared" si="177"/>
        <v>T</v>
      </c>
      <c r="S1317" s="157">
        <f t="shared" si="173"/>
        <v>17.98</v>
      </c>
      <c r="T1317" s="157">
        <f t="shared" si="170"/>
        <v>0</v>
      </c>
      <c r="U1317" s="157">
        <f>IF(M1317&lt;&gt;0,IF(M1317=SVS,0,IF(M1317=SVSg,0,IF(M1317=Stundenverrechnungssatz!G6287,0,IF(M1317=Stundenverrechnungssatz!I6287,0,IF(M1317=Stundenverrechnungssatz!K6287,0,IF(M1317=Stundenverrechnungssatz!M6287,0,1)))))))</f>
        <v>0</v>
      </c>
      <c r="V1317" s="20"/>
    </row>
    <row r="1318" spans="1:22" s="38" customFormat="1" ht="15" customHeight="1" x14ac:dyDescent="0.2">
      <c r="A1318" s="160">
        <v>1316</v>
      </c>
      <c r="B1318" s="161" t="s">
        <v>1369</v>
      </c>
      <c r="C1318" s="161" t="s">
        <v>1371</v>
      </c>
      <c r="D1318" s="161" t="s">
        <v>285</v>
      </c>
      <c r="E1318" s="161" t="s">
        <v>315</v>
      </c>
      <c r="F1318" s="161" t="s">
        <v>282</v>
      </c>
      <c r="G1318" s="161" t="s">
        <v>221</v>
      </c>
      <c r="H1318" s="162">
        <v>25.6</v>
      </c>
      <c r="I1318" s="163"/>
      <c r="J1318" s="158" t="s">
        <v>38</v>
      </c>
      <c r="K1318" s="159"/>
      <c r="L1318" s="153">
        <v>96.05</v>
      </c>
      <c r="M1318" s="154">
        <f t="shared" si="174"/>
        <v>17.98</v>
      </c>
      <c r="N1318" s="155" t="str">
        <f t="shared" si="175"/>
        <v/>
      </c>
      <c r="O1318" s="156">
        <f t="shared" si="176"/>
        <v>2458.88</v>
      </c>
      <c r="P1318" s="156" t="e">
        <f t="shared" si="171"/>
        <v>#VALUE!</v>
      </c>
      <c r="Q1318" s="156" t="e">
        <f t="shared" si="172"/>
        <v>#VALUE!</v>
      </c>
      <c r="R1318" s="157" t="str">
        <f t="shared" si="177"/>
        <v>D</v>
      </c>
      <c r="S1318" s="157">
        <f t="shared" si="173"/>
        <v>17.98</v>
      </c>
      <c r="T1318" s="157">
        <f t="shared" si="170"/>
        <v>0</v>
      </c>
      <c r="U1318" s="157">
        <f>IF(M1318&lt;&gt;0,IF(M1318=SVS,0,IF(M1318=SVSg,0,IF(M1318=Stundenverrechnungssatz!G6288,0,IF(M1318=Stundenverrechnungssatz!I6288,0,IF(M1318=Stundenverrechnungssatz!K6288,0,IF(M1318=Stundenverrechnungssatz!M6288,0,1)))))))</f>
        <v>0</v>
      </c>
      <c r="V1318" s="20"/>
    </row>
    <row r="1319" spans="1:22" s="38" customFormat="1" ht="15" customHeight="1" x14ac:dyDescent="0.2">
      <c r="A1319" s="160">
        <v>1317</v>
      </c>
      <c r="B1319" s="161" t="s">
        <v>1369</v>
      </c>
      <c r="C1319" s="161" t="s">
        <v>1371</v>
      </c>
      <c r="D1319" s="161" t="s">
        <v>285</v>
      </c>
      <c r="E1319" s="161" t="s">
        <v>316</v>
      </c>
      <c r="F1319" s="161" t="s">
        <v>301</v>
      </c>
      <c r="G1319" s="161" t="s">
        <v>221</v>
      </c>
      <c r="H1319" s="162">
        <v>15.58</v>
      </c>
      <c r="I1319" s="163"/>
      <c r="J1319" s="158" t="s">
        <v>31</v>
      </c>
      <c r="K1319" s="159"/>
      <c r="L1319" s="153">
        <v>96.05</v>
      </c>
      <c r="M1319" s="154">
        <f t="shared" si="174"/>
        <v>17.98</v>
      </c>
      <c r="N1319" s="155" t="str">
        <f t="shared" si="175"/>
        <v/>
      </c>
      <c r="O1319" s="156">
        <f t="shared" si="176"/>
        <v>1496.4590000000001</v>
      </c>
      <c r="P1319" s="156" t="e">
        <f t="shared" si="171"/>
        <v>#VALUE!</v>
      </c>
      <c r="Q1319" s="156" t="e">
        <f t="shared" si="172"/>
        <v>#VALUE!</v>
      </c>
      <c r="R1319" s="157" t="str">
        <f t="shared" si="177"/>
        <v>A</v>
      </c>
      <c r="S1319" s="157">
        <f t="shared" si="173"/>
        <v>17.98</v>
      </c>
      <c r="T1319" s="157">
        <f t="shared" si="170"/>
        <v>0</v>
      </c>
      <c r="U1319" s="157">
        <f>IF(M1319&lt;&gt;0,IF(M1319=SVS,0,IF(M1319=SVSg,0,IF(M1319=Stundenverrechnungssatz!G6289,0,IF(M1319=Stundenverrechnungssatz!I6289,0,IF(M1319=Stundenverrechnungssatz!K6289,0,IF(M1319=Stundenverrechnungssatz!M6289,0,1)))))))</f>
        <v>0</v>
      </c>
      <c r="V1319" s="20"/>
    </row>
    <row r="1320" spans="1:22" s="38" customFormat="1" ht="15" customHeight="1" x14ac:dyDescent="0.2">
      <c r="A1320" s="160">
        <v>1318</v>
      </c>
      <c r="B1320" s="161" t="s">
        <v>1369</v>
      </c>
      <c r="C1320" s="161" t="s">
        <v>1371</v>
      </c>
      <c r="D1320" s="161" t="s">
        <v>285</v>
      </c>
      <c r="E1320" s="161" t="s">
        <v>322</v>
      </c>
      <c r="F1320" s="161" t="s">
        <v>216</v>
      </c>
      <c r="G1320" s="161" t="s">
        <v>1430</v>
      </c>
      <c r="H1320" s="162">
        <v>8.7899999999999991</v>
      </c>
      <c r="I1320" s="163"/>
      <c r="J1320" s="158" t="s">
        <v>119</v>
      </c>
      <c r="K1320" s="159"/>
      <c r="L1320" s="153">
        <v>0</v>
      </c>
      <c r="M1320" s="154">
        <f t="shared" si="174"/>
        <v>17.98</v>
      </c>
      <c r="N1320" s="155">
        <f t="shared" si="175"/>
        <v>1.0000000000000001E-5</v>
      </c>
      <c r="O1320" s="156">
        <f t="shared" si="176"/>
        <v>0</v>
      </c>
      <c r="P1320" s="156">
        <f t="shared" si="171"/>
        <v>0</v>
      </c>
      <c r="Q1320" s="156">
        <f t="shared" si="172"/>
        <v>0</v>
      </c>
      <c r="R1320" s="157" t="str">
        <f t="shared" si="177"/>
        <v>n</v>
      </c>
      <c r="S1320" s="157">
        <f t="shared" si="173"/>
        <v>17.98</v>
      </c>
      <c r="T1320" s="157">
        <f t="shared" si="170"/>
        <v>0</v>
      </c>
      <c r="U1320" s="157">
        <f>IF(M1320&lt;&gt;0,IF(M1320=SVS,0,IF(M1320=SVSg,0,IF(M1320=Stundenverrechnungssatz!G6290,0,IF(M1320=Stundenverrechnungssatz!I6290,0,IF(M1320=Stundenverrechnungssatz!K6290,0,IF(M1320=Stundenverrechnungssatz!M6290,0,1)))))))</f>
        <v>0</v>
      </c>
      <c r="V1320" s="20"/>
    </row>
    <row r="1321" spans="1:22" s="38" customFormat="1" ht="15" customHeight="1" x14ac:dyDescent="0.2">
      <c r="A1321" s="160">
        <v>1319</v>
      </c>
      <c r="B1321" s="161" t="s">
        <v>1369</v>
      </c>
      <c r="C1321" s="161" t="s">
        <v>1371</v>
      </c>
      <c r="D1321" s="161" t="s">
        <v>285</v>
      </c>
      <c r="E1321" s="161" t="s">
        <v>323</v>
      </c>
      <c r="F1321" s="161" t="s">
        <v>284</v>
      </c>
      <c r="G1321" s="161" t="s">
        <v>351</v>
      </c>
      <c r="H1321" s="162">
        <v>20.66</v>
      </c>
      <c r="I1321" s="163"/>
      <c r="J1321" s="158" t="s">
        <v>64</v>
      </c>
      <c r="K1321" s="159"/>
      <c r="L1321" s="153">
        <v>9</v>
      </c>
      <c r="M1321" s="154">
        <f t="shared" si="174"/>
        <v>17.98</v>
      </c>
      <c r="N1321" s="155" t="str">
        <f t="shared" si="175"/>
        <v/>
      </c>
      <c r="O1321" s="156">
        <f t="shared" si="176"/>
        <v>185.94</v>
      </c>
      <c r="P1321" s="156" t="e">
        <f t="shared" si="171"/>
        <v>#VALUE!</v>
      </c>
      <c r="Q1321" s="156" t="e">
        <f t="shared" si="172"/>
        <v>#VALUE!</v>
      </c>
      <c r="R1321" s="157" t="str">
        <f t="shared" si="177"/>
        <v>T</v>
      </c>
      <c r="S1321" s="157">
        <f t="shared" si="173"/>
        <v>17.98</v>
      </c>
      <c r="T1321" s="157">
        <f t="shared" si="170"/>
        <v>0</v>
      </c>
      <c r="U1321" s="157">
        <f>IF(M1321&lt;&gt;0,IF(M1321=SVS,0,IF(M1321=SVSg,0,IF(M1321=Stundenverrechnungssatz!G6291,0,IF(M1321=Stundenverrechnungssatz!I6291,0,IF(M1321=Stundenverrechnungssatz!K6291,0,IF(M1321=Stundenverrechnungssatz!M6291,0,1)))))))</f>
        <v>0</v>
      </c>
      <c r="V1321" s="20"/>
    </row>
    <row r="1322" spans="1:22" s="38" customFormat="1" ht="15" customHeight="1" x14ac:dyDescent="0.2">
      <c r="A1322" s="160">
        <v>1320</v>
      </c>
      <c r="B1322" s="161" t="s">
        <v>1369</v>
      </c>
      <c r="C1322" s="161" t="s">
        <v>1371</v>
      </c>
      <c r="D1322" s="161" t="s">
        <v>285</v>
      </c>
      <c r="E1322" s="161" t="s">
        <v>324</v>
      </c>
      <c r="F1322" s="161" t="s">
        <v>43</v>
      </c>
      <c r="G1322" s="161" t="s">
        <v>351</v>
      </c>
      <c r="H1322" s="162">
        <v>11.67</v>
      </c>
      <c r="I1322" s="163"/>
      <c r="J1322" s="158" t="s">
        <v>31</v>
      </c>
      <c r="K1322" s="159"/>
      <c r="L1322" s="153">
        <v>96.05</v>
      </c>
      <c r="M1322" s="154">
        <f t="shared" si="174"/>
        <v>17.98</v>
      </c>
      <c r="N1322" s="155" t="str">
        <f t="shared" si="175"/>
        <v/>
      </c>
      <c r="O1322" s="156">
        <f t="shared" si="176"/>
        <v>1120.9034999999999</v>
      </c>
      <c r="P1322" s="156" t="e">
        <f t="shared" si="171"/>
        <v>#VALUE!</v>
      </c>
      <c r="Q1322" s="156" t="e">
        <f t="shared" si="172"/>
        <v>#VALUE!</v>
      </c>
      <c r="R1322" s="157" t="str">
        <f t="shared" si="177"/>
        <v>A</v>
      </c>
      <c r="S1322" s="157">
        <f t="shared" si="173"/>
        <v>17.98</v>
      </c>
      <c r="T1322" s="157">
        <f t="shared" si="170"/>
        <v>0</v>
      </c>
      <c r="U1322" s="157">
        <f>IF(M1322&lt;&gt;0,IF(M1322=SVS,0,IF(M1322=SVSg,0,IF(M1322=Stundenverrechnungssatz!G6292,0,IF(M1322=Stundenverrechnungssatz!I6292,0,IF(M1322=Stundenverrechnungssatz!K6292,0,IF(M1322=Stundenverrechnungssatz!M6292,0,1)))))))</f>
        <v>0</v>
      </c>
      <c r="V1322" s="20"/>
    </row>
    <row r="1323" spans="1:22" s="38" customFormat="1" ht="15" customHeight="1" x14ac:dyDescent="0.2">
      <c r="A1323" s="160">
        <v>1321</v>
      </c>
      <c r="B1323" s="161" t="s">
        <v>1369</v>
      </c>
      <c r="C1323" s="161" t="s">
        <v>1371</v>
      </c>
      <c r="D1323" s="161" t="s">
        <v>285</v>
      </c>
      <c r="E1323" s="161" t="s">
        <v>325</v>
      </c>
      <c r="F1323" s="161" t="s">
        <v>229</v>
      </c>
      <c r="G1323" s="161" t="s">
        <v>351</v>
      </c>
      <c r="H1323" s="162">
        <v>55.36</v>
      </c>
      <c r="I1323" s="163" t="s">
        <v>214</v>
      </c>
      <c r="J1323" s="158" t="s">
        <v>32</v>
      </c>
      <c r="K1323" s="159"/>
      <c r="L1323" s="153">
        <v>96.05</v>
      </c>
      <c r="M1323" s="154">
        <f t="shared" si="174"/>
        <v>17.98</v>
      </c>
      <c r="N1323" s="155" t="str">
        <f t="shared" si="175"/>
        <v/>
      </c>
      <c r="O1323" s="156">
        <f t="shared" si="176"/>
        <v>5317.3279999999995</v>
      </c>
      <c r="P1323" s="156" t="e">
        <f t="shared" si="171"/>
        <v>#VALUE!</v>
      </c>
      <c r="Q1323" s="156" t="e">
        <f t="shared" si="172"/>
        <v>#VALUE!</v>
      </c>
      <c r="R1323" s="157" t="str">
        <f t="shared" si="177"/>
        <v>B</v>
      </c>
      <c r="S1323" s="157">
        <f t="shared" si="173"/>
        <v>17.98</v>
      </c>
      <c r="T1323" s="157">
        <f t="shared" si="170"/>
        <v>55.36</v>
      </c>
      <c r="U1323" s="157">
        <f>IF(M1323&lt;&gt;0,IF(M1323=SVS,0,IF(M1323=SVSg,0,IF(M1323=Stundenverrechnungssatz!G6293,0,IF(M1323=Stundenverrechnungssatz!I6293,0,IF(M1323=Stundenverrechnungssatz!K6293,0,IF(M1323=Stundenverrechnungssatz!M6293,0,1)))))))</f>
        <v>0</v>
      </c>
      <c r="V1323" s="20"/>
    </row>
    <row r="1324" spans="1:22" s="38" customFormat="1" ht="15" customHeight="1" x14ac:dyDescent="0.2">
      <c r="A1324" s="160">
        <v>1322</v>
      </c>
      <c r="B1324" s="161" t="s">
        <v>1369</v>
      </c>
      <c r="C1324" s="161" t="s">
        <v>1371</v>
      </c>
      <c r="D1324" s="161" t="s">
        <v>285</v>
      </c>
      <c r="E1324" s="161" t="s">
        <v>326</v>
      </c>
      <c r="F1324" s="161" t="s">
        <v>216</v>
      </c>
      <c r="G1324" s="161" t="s">
        <v>1430</v>
      </c>
      <c r="H1324" s="162">
        <v>8.9499999999999993</v>
      </c>
      <c r="I1324" s="163"/>
      <c r="J1324" s="158" t="s">
        <v>119</v>
      </c>
      <c r="K1324" s="159"/>
      <c r="L1324" s="153">
        <v>0</v>
      </c>
      <c r="M1324" s="154">
        <f t="shared" si="174"/>
        <v>17.98</v>
      </c>
      <c r="N1324" s="155">
        <f t="shared" si="175"/>
        <v>1.0000000000000001E-5</v>
      </c>
      <c r="O1324" s="156">
        <f t="shared" si="176"/>
        <v>0</v>
      </c>
      <c r="P1324" s="156">
        <f t="shared" si="171"/>
        <v>0</v>
      </c>
      <c r="Q1324" s="156">
        <f t="shared" si="172"/>
        <v>0</v>
      </c>
      <c r="R1324" s="157" t="str">
        <f t="shared" si="177"/>
        <v>n</v>
      </c>
      <c r="S1324" s="157">
        <f t="shared" si="173"/>
        <v>17.98</v>
      </c>
      <c r="T1324" s="157">
        <f t="shared" si="170"/>
        <v>0</v>
      </c>
      <c r="U1324" s="157">
        <f>IF(M1324&lt;&gt;0,IF(M1324=SVS,0,IF(M1324=SVSg,0,IF(M1324=Stundenverrechnungssatz!G6294,0,IF(M1324=Stundenverrechnungssatz!I6294,0,IF(M1324=Stundenverrechnungssatz!K6294,0,IF(M1324=Stundenverrechnungssatz!M6294,0,1)))))))</f>
        <v>0</v>
      </c>
      <c r="V1324" s="20"/>
    </row>
    <row r="1325" spans="1:22" s="38" customFormat="1" ht="15" customHeight="1" x14ac:dyDescent="0.2">
      <c r="A1325" s="160">
        <v>1323</v>
      </c>
      <c r="B1325" s="161" t="s">
        <v>1369</v>
      </c>
      <c r="C1325" s="161" t="s">
        <v>1371</v>
      </c>
      <c r="D1325" s="161" t="s">
        <v>285</v>
      </c>
      <c r="E1325" s="161" t="s">
        <v>327</v>
      </c>
      <c r="F1325" s="161" t="s">
        <v>260</v>
      </c>
      <c r="G1325" s="161" t="s">
        <v>351</v>
      </c>
      <c r="H1325" s="162">
        <v>40.74</v>
      </c>
      <c r="I1325" s="163" t="s">
        <v>214</v>
      </c>
      <c r="J1325" s="158" t="s">
        <v>57</v>
      </c>
      <c r="K1325" s="159"/>
      <c r="L1325" s="153">
        <v>96.05</v>
      </c>
      <c r="M1325" s="154">
        <f t="shared" si="174"/>
        <v>17.98</v>
      </c>
      <c r="N1325" s="155" t="str">
        <f t="shared" si="175"/>
        <v/>
      </c>
      <c r="O1325" s="156">
        <f t="shared" si="176"/>
        <v>3913.0770000000002</v>
      </c>
      <c r="P1325" s="156" t="e">
        <f t="shared" si="171"/>
        <v>#VALUE!</v>
      </c>
      <c r="Q1325" s="156" t="e">
        <f t="shared" si="172"/>
        <v>#VALUE!</v>
      </c>
      <c r="R1325" s="157" t="str">
        <f t="shared" si="177"/>
        <v>G</v>
      </c>
      <c r="S1325" s="157">
        <f t="shared" si="173"/>
        <v>17.98</v>
      </c>
      <c r="T1325" s="157">
        <f t="shared" si="170"/>
        <v>40.74</v>
      </c>
      <c r="U1325" s="157">
        <f>IF(M1325&lt;&gt;0,IF(M1325=SVS,0,IF(M1325=SVSg,0,IF(M1325=Stundenverrechnungssatz!G6295,0,IF(M1325=Stundenverrechnungssatz!I6295,0,IF(M1325=Stundenverrechnungssatz!K6295,0,IF(M1325=Stundenverrechnungssatz!M6295,0,1)))))))</f>
        <v>0</v>
      </c>
      <c r="V1325" s="20"/>
    </row>
    <row r="1326" spans="1:22" s="38" customFormat="1" ht="15" customHeight="1" x14ac:dyDescent="0.2">
      <c r="A1326" s="160">
        <v>1324</v>
      </c>
      <c r="B1326" s="161" t="s">
        <v>1369</v>
      </c>
      <c r="C1326" s="161" t="s">
        <v>1371</v>
      </c>
      <c r="D1326" s="161" t="s">
        <v>285</v>
      </c>
      <c r="E1326" s="161" t="s">
        <v>329</v>
      </c>
      <c r="F1326" s="161" t="s">
        <v>587</v>
      </c>
      <c r="G1326" s="161" t="s">
        <v>351</v>
      </c>
      <c r="H1326" s="162">
        <v>16.66</v>
      </c>
      <c r="I1326" s="163" t="s">
        <v>214</v>
      </c>
      <c r="J1326" s="158" t="s">
        <v>31</v>
      </c>
      <c r="K1326" s="159"/>
      <c r="L1326" s="153">
        <v>96.05</v>
      </c>
      <c r="M1326" s="154">
        <f t="shared" si="174"/>
        <v>17.98</v>
      </c>
      <c r="N1326" s="155" t="str">
        <f t="shared" si="175"/>
        <v/>
      </c>
      <c r="O1326" s="156">
        <f t="shared" si="176"/>
        <v>1600.193</v>
      </c>
      <c r="P1326" s="156" t="e">
        <f t="shared" si="171"/>
        <v>#VALUE!</v>
      </c>
      <c r="Q1326" s="156" t="e">
        <f t="shared" si="172"/>
        <v>#VALUE!</v>
      </c>
      <c r="R1326" s="157" t="str">
        <f t="shared" si="177"/>
        <v>A</v>
      </c>
      <c r="S1326" s="157">
        <f t="shared" si="173"/>
        <v>17.98</v>
      </c>
      <c r="T1326" s="157">
        <f t="shared" si="170"/>
        <v>16.66</v>
      </c>
      <c r="U1326" s="157">
        <f>IF(M1326&lt;&gt;0,IF(M1326=SVS,0,IF(M1326=SVSg,0,IF(M1326=Stundenverrechnungssatz!G6296,0,IF(M1326=Stundenverrechnungssatz!I6296,0,IF(M1326=Stundenverrechnungssatz!K6296,0,IF(M1326=Stundenverrechnungssatz!M6296,0,1)))))))</f>
        <v>0</v>
      </c>
      <c r="V1326" s="20"/>
    </row>
    <row r="1327" spans="1:22" s="38" customFormat="1" ht="15" customHeight="1" x14ac:dyDescent="0.2">
      <c r="A1327" s="160">
        <v>1325</v>
      </c>
      <c r="B1327" s="161" t="s">
        <v>1369</v>
      </c>
      <c r="C1327" s="161" t="s">
        <v>1371</v>
      </c>
      <c r="D1327" s="161" t="s">
        <v>285</v>
      </c>
      <c r="E1327" s="161" t="s">
        <v>330</v>
      </c>
      <c r="F1327" s="161" t="s">
        <v>229</v>
      </c>
      <c r="G1327" s="161" t="s">
        <v>351</v>
      </c>
      <c r="H1327" s="162">
        <v>47.69</v>
      </c>
      <c r="I1327" s="163" t="s">
        <v>214</v>
      </c>
      <c r="J1327" s="158" t="s">
        <v>32</v>
      </c>
      <c r="K1327" s="159"/>
      <c r="L1327" s="153">
        <v>96.05</v>
      </c>
      <c r="M1327" s="154">
        <f t="shared" si="174"/>
        <v>17.98</v>
      </c>
      <c r="N1327" s="155" t="str">
        <f t="shared" si="175"/>
        <v/>
      </c>
      <c r="O1327" s="156">
        <f t="shared" si="176"/>
        <v>4580.6244999999999</v>
      </c>
      <c r="P1327" s="156" t="e">
        <f t="shared" si="171"/>
        <v>#VALUE!</v>
      </c>
      <c r="Q1327" s="156" t="e">
        <f t="shared" si="172"/>
        <v>#VALUE!</v>
      </c>
      <c r="R1327" s="157" t="str">
        <f t="shared" si="177"/>
        <v>B</v>
      </c>
      <c r="S1327" s="157">
        <f t="shared" si="173"/>
        <v>17.98</v>
      </c>
      <c r="T1327" s="157">
        <f t="shared" si="170"/>
        <v>47.69</v>
      </c>
      <c r="U1327" s="157">
        <f>IF(M1327&lt;&gt;0,IF(M1327=SVS,0,IF(M1327=SVSg,0,IF(M1327=Stundenverrechnungssatz!G6297,0,IF(M1327=Stundenverrechnungssatz!I6297,0,IF(M1327=Stundenverrechnungssatz!K6297,0,IF(M1327=Stundenverrechnungssatz!M6297,0,1)))))))</f>
        <v>0</v>
      </c>
      <c r="V1327" s="20"/>
    </row>
    <row r="1328" spans="1:22" s="38" customFormat="1" ht="15" customHeight="1" x14ac:dyDescent="0.2">
      <c r="A1328" s="160">
        <v>1326</v>
      </c>
      <c r="B1328" s="161" t="s">
        <v>1369</v>
      </c>
      <c r="C1328" s="161" t="s">
        <v>1371</v>
      </c>
      <c r="D1328" s="161" t="s">
        <v>285</v>
      </c>
      <c r="E1328" s="161" t="s">
        <v>331</v>
      </c>
      <c r="F1328" s="161" t="s">
        <v>43</v>
      </c>
      <c r="G1328" s="161" t="s">
        <v>351</v>
      </c>
      <c r="H1328" s="162">
        <v>11.88</v>
      </c>
      <c r="I1328" s="163"/>
      <c r="J1328" s="158" t="s">
        <v>31</v>
      </c>
      <c r="K1328" s="159"/>
      <c r="L1328" s="153">
        <v>96.05</v>
      </c>
      <c r="M1328" s="154">
        <f t="shared" si="174"/>
        <v>17.98</v>
      </c>
      <c r="N1328" s="155" t="str">
        <f t="shared" si="175"/>
        <v/>
      </c>
      <c r="O1328" s="156">
        <f t="shared" si="176"/>
        <v>1141.0740000000001</v>
      </c>
      <c r="P1328" s="156" t="e">
        <f t="shared" si="171"/>
        <v>#VALUE!</v>
      </c>
      <c r="Q1328" s="156" t="e">
        <f t="shared" si="172"/>
        <v>#VALUE!</v>
      </c>
      <c r="R1328" s="157" t="str">
        <f t="shared" si="177"/>
        <v>A</v>
      </c>
      <c r="S1328" s="157">
        <f t="shared" si="173"/>
        <v>17.98</v>
      </c>
      <c r="T1328" s="157">
        <f t="shared" si="170"/>
        <v>0</v>
      </c>
      <c r="U1328" s="157">
        <f>IF(M1328&lt;&gt;0,IF(M1328=SVS,0,IF(M1328=SVSg,0,IF(M1328=Stundenverrechnungssatz!G6298,0,IF(M1328=Stundenverrechnungssatz!I6298,0,IF(M1328=Stundenverrechnungssatz!K6298,0,IF(M1328=Stundenverrechnungssatz!M6298,0,1)))))))</f>
        <v>0</v>
      </c>
      <c r="V1328" s="20"/>
    </row>
    <row r="1329" spans="1:22" s="38" customFormat="1" ht="15" customHeight="1" x14ac:dyDescent="0.2">
      <c r="A1329" s="160">
        <v>1327</v>
      </c>
      <c r="B1329" s="161" t="s">
        <v>1369</v>
      </c>
      <c r="C1329" s="161" t="s">
        <v>1371</v>
      </c>
      <c r="D1329" s="161" t="s">
        <v>285</v>
      </c>
      <c r="E1329" s="161" t="s">
        <v>332</v>
      </c>
      <c r="F1329" s="161" t="s">
        <v>587</v>
      </c>
      <c r="G1329" s="161" t="s">
        <v>351</v>
      </c>
      <c r="H1329" s="162">
        <v>16.489999999999998</v>
      </c>
      <c r="I1329" s="163"/>
      <c r="J1329" s="158" t="s">
        <v>31</v>
      </c>
      <c r="K1329" s="159"/>
      <c r="L1329" s="153">
        <v>96.05</v>
      </c>
      <c r="M1329" s="154">
        <f t="shared" si="174"/>
        <v>17.98</v>
      </c>
      <c r="N1329" s="155" t="str">
        <f t="shared" si="175"/>
        <v/>
      </c>
      <c r="O1329" s="156">
        <f t="shared" si="176"/>
        <v>1583.8644999999999</v>
      </c>
      <c r="P1329" s="156" t="e">
        <f t="shared" si="171"/>
        <v>#VALUE!</v>
      </c>
      <c r="Q1329" s="156" t="e">
        <f t="shared" si="172"/>
        <v>#VALUE!</v>
      </c>
      <c r="R1329" s="157" t="str">
        <f t="shared" si="177"/>
        <v>A</v>
      </c>
      <c r="S1329" s="157">
        <f t="shared" si="173"/>
        <v>17.98</v>
      </c>
      <c r="T1329" s="157">
        <f t="shared" si="170"/>
        <v>0</v>
      </c>
      <c r="U1329" s="157">
        <f>IF(M1329&lt;&gt;0,IF(M1329=SVS,0,IF(M1329=SVSg,0,IF(M1329=Stundenverrechnungssatz!G6299,0,IF(M1329=Stundenverrechnungssatz!I6299,0,IF(M1329=Stundenverrechnungssatz!K6299,0,IF(M1329=Stundenverrechnungssatz!M6299,0,1)))))))</f>
        <v>0</v>
      </c>
      <c r="V1329" s="20"/>
    </row>
    <row r="1330" spans="1:22" s="38" customFormat="1" ht="15" customHeight="1" x14ac:dyDescent="0.2">
      <c r="A1330" s="160">
        <v>1328</v>
      </c>
      <c r="B1330" s="161" t="s">
        <v>1369</v>
      </c>
      <c r="C1330" s="161" t="s">
        <v>1371</v>
      </c>
      <c r="D1330" s="161" t="s">
        <v>285</v>
      </c>
      <c r="E1330" s="161" t="s">
        <v>1354</v>
      </c>
      <c r="F1330" s="161" t="s">
        <v>229</v>
      </c>
      <c r="G1330" s="161" t="s">
        <v>351</v>
      </c>
      <c r="H1330" s="162">
        <v>67.77</v>
      </c>
      <c r="I1330" s="163" t="s">
        <v>214</v>
      </c>
      <c r="J1330" s="158" t="s">
        <v>32</v>
      </c>
      <c r="K1330" s="159"/>
      <c r="L1330" s="153">
        <v>96.05</v>
      </c>
      <c r="M1330" s="154">
        <f t="shared" si="174"/>
        <v>17.98</v>
      </c>
      <c r="N1330" s="155" t="str">
        <f t="shared" si="175"/>
        <v/>
      </c>
      <c r="O1330" s="156">
        <f t="shared" si="176"/>
        <v>6509.3084999999992</v>
      </c>
      <c r="P1330" s="156" t="e">
        <f t="shared" si="171"/>
        <v>#VALUE!</v>
      </c>
      <c r="Q1330" s="156" t="e">
        <f t="shared" si="172"/>
        <v>#VALUE!</v>
      </c>
      <c r="R1330" s="157" t="str">
        <f t="shared" si="177"/>
        <v>B</v>
      </c>
      <c r="S1330" s="157">
        <f t="shared" si="173"/>
        <v>17.98</v>
      </c>
      <c r="T1330" s="157">
        <f t="shared" si="170"/>
        <v>67.77</v>
      </c>
      <c r="U1330" s="157">
        <f>IF(M1330&lt;&gt;0,IF(M1330=SVS,0,IF(M1330=SVSg,0,IF(M1330=Stundenverrechnungssatz!G6300,0,IF(M1330=Stundenverrechnungssatz!I6300,0,IF(M1330=Stundenverrechnungssatz!K6300,0,IF(M1330=Stundenverrechnungssatz!M6300,0,1)))))))</f>
        <v>0</v>
      </c>
      <c r="V1330" s="20"/>
    </row>
    <row r="1331" spans="1:22" s="38" customFormat="1" ht="15" customHeight="1" x14ac:dyDescent="0.2">
      <c r="A1331" s="160">
        <v>1329</v>
      </c>
      <c r="B1331" s="161" t="s">
        <v>1369</v>
      </c>
      <c r="C1331" s="161" t="s">
        <v>1371</v>
      </c>
      <c r="D1331" s="161" t="s">
        <v>285</v>
      </c>
      <c r="E1331" s="161" t="s">
        <v>334</v>
      </c>
      <c r="F1331" s="161" t="s">
        <v>229</v>
      </c>
      <c r="G1331" s="161" t="s">
        <v>351</v>
      </c>
      <c r="H1331" s="162">
        <v>66.77</v>
      </c>
      <c r="I1331" s="163" t="s">
        <v>214</v>
      </c>
      <c r="J1331" s="158" t="s">
        <v>32</v>
      </c>
      <c r="K1331" s="159"/>
      <c r="L1331" s="153">
        <v>96.05</v>
      </c>
      <c r="M1331" s="154">
        <f t="shared" si="174"/>
        <v>17.98</v>
      </c>
      <c r="N1331" s="155" t="str">
        <f t="shared" si="175"/>
        <v/>
      </c>
      <c r="O1331" s="156">
        <f t="shared" si="176"/>
        <v>6413.258499999999</v>
      </c>
      <c r="P1331" s="156" t="e">
        <f t="shared" si="171"/>
        <v>#VALUE!</v>
      </c>
      <c r="Q1331" s="156" t="e">
        <f t="shared" si="172"/>
        <v>#VALUE!</v>
      </c>
      <c r="R1331" s="157" t="str">
        <f t="shared" si="177"/>
        <v>B</v>
      </c>
      <c r="S1331" s="157">
        <f t="shared" si="173"/>
        <v>17.98</v>
      </c>
      <c r="T1331" s="157">
        <f t="shared" si="170"/>
        <v>66.77</v>
      </c>
      <c r="U1331" s="157">
        <f>IF(M1331&lt;&gt;0,IF(M1331=SVS,0,IF(M1331=SVSg,0,IF(M1331=Stundenverrechnungssatz!G6301,0,IF(M1331=Stundenverrechnungssatz!I6301,0,IF(M1331=Stundenverrechnungssatz!K6301,0,IF(M1331=Stundenverrechnungssatz!M6301,0,1)))))))</f>
        <v>0</v>
      </c>
      <c r="V1331" s="20"/>
    </row>
    <row r="1332" spans="1:22" s="38" customFormat="1" ht="15" customHeight="1" x14ac:dyDescent="0.2">
      <c r="A1332" s="160">
        <v>1330</v>
      </c>
      <c r="B1332" s="161" t="s">
        <v>1369</v>
      </c>
      <c r="C1332" s="161" t="s">
        <v>1371</v>
      </c>
      <c r="D1332" s="161" t="s">
        <v>285</v>
      </c>
      <c r="E1332" s="161" t="s">
        <v>335</v>
      </c>
      <c r="F1332" s="161" t="s">
        <v>229</v>
      </c>
      <c r="G1332" s="161" t="s">
        <v>351</v>
      </c>
      <c r="H1332" s="162">
        <v>59.75</v>
      </c>
      <c r="I1332" s="163" t="s">
        <v>214</v>
      </c>
      <c r="J1332" s="158" t="s">
        <v>32</v>
      </c>
      <c r="K1332" s="159"/>
      <c r="L1332" s="153">
        <v>96.05</v>
      </c>
      <c r="M1332" s="154">
        <f t="shared" si="174"/>
        <v>17.98</v>
      </c>
      <c r="N1332" s="155" t="str">
        <f t="shared" si="175"/>
        <v/>
      </c>
      <c r="O1332" s="156">
        <f t="shared" si="176"/>
        <v>5738.9875000000002</v>
      </c>
      <c r="P1332" s="156" t="e">
        <f t="shared" si="171"/>
        <v>#VALUE!</v>
      </c>
      <c r="Q1332" s="156" t="e">
        <f t="shared" si="172"/>
        <v>#VALUE!</v>
      </c>
      <c r="R1332" s="157" t="str">
        <f t="shared" si="177"/>
        <v>B</v>
      </c>
      <c r="S1332" s="157">
        <f t="shared" si="173"/>
        <v>17.98</v>
      </c>
      <c r="T1332" s="157">
        <f t="shared" si="170"/>
        <v>59.75</v>
      </c>
      <c r="U1332" s="157">
        <f>IF(M1332&lt;&gt;0,IF(M1332=SVS,0,IF(M1332=SVSg,0,IF(M1332=Stundenverrechnungssatz!G6302,0,IF(M1332=Stundenverrechnungssatz!I6302,0,IF(M1332=Stundenverrechnungssatz!K6302,0,IF(M1332=Stundenverrechnungssatz!M6302,0,1)))))))</f>
        <v>0</v>
      </c>
      <c r="V1332" s="20"/>
    </row>
    <row r="1333" spans="1:22" s="38" customFormat="1" ht="15" customHeight="1" x14ac:dyDescent="0.2">
      <c r="A1333" s="160">
        <v>1331</v>
      </c>
      <c r="B1333" s="161" t="s">
        <v>1369</v>
      </c>
      <c r="C1333" s="161" t="s">
        <v>1371</v>
      </c>
      <c r="D1333" s="161" t="s">
        <v>285</v>
      </c>
      <c r="E1333" s="161" t="s">
        <v>1431</v>
      </c>
      <c r="F1333" s="161" t="s">
        <v>229</v>
      </c>
      <c r="G1333" s="161" t="s">
        <v>351</v>
      </c>
      <c r="H1333" s="162">
        <v>63.55</v>
      </c>
      <c r="I1333" s="163" t="s">
        <v>214</v>
      </c>
      <c r="J1333" s="158" t="s">
        <v>32</v>
      </c>
      <c r="K1333" s="159"/>
      <c r="L1333" s="153">
        <v>96.05</v>
      </c>
      <c r="M1333" s="154">
        <f t="shared" si="174"/>
        <v>17.98</v>
      </c>
      <c r="N1333" s="155" t="str">
        <f t="shared" si="175"/>
        <v/>
      </c>
      <c r="O1333" s="156">
        <f t="shared" si="176"/>
        <v>6103.9775</v>
      </c>
      <c r="P1333" s="156" t="e">
        <f t="shared" si="171"/>
        <v>#VALUE!</v>
      </c>
      <c r="Q1333" s="156" t="e">
        <f t="shared" si="172"/>
        <v>#VALUE!</v>
      </c>
      <c r="R1333" s="157" t="str">
        <f t="shared" si="177"/>
        <v>B</v>
      </c>
      <c r="S1333" s="157">
        <f t="shared" si="173"/>
        <v>17.98</v>
      </c>
      <c r="T1333" s="157">
        <f t="shared" si="170"/>
        <v>63.55</v>
      </c>
      <c r="U1333" s="157">
        <f>IF(M1333&lt;&gt;0,IF(M1333=SVS,0,IF(M1333=SVSg,0,IF(M1333=Stundenverrechnungssatz!G6303,0,IF(M1333=Stundenverrechnungssatz!I6303,0,IF(M1333=Stundenverrechnungssatz!K6303,0,IF(M1333=Stundenverrechnungssatz!M6303,0,1)))))))</f>
        <v>0</v>
      </c>
      <c r="V1333" s="20"/>
    </row>
    <row r="1334" spans="1:22" s="38" customFormat="1" ht="15" customHeight="1" x14ac:dyDescent="0.2">
      <c r="A1334" s="160">
        <v>1332</v>
      </c>
      <c r="B1334" s="161" t="s">
        <v>1369</v>
      </c>
      <c r="C1334" s="161" t="s">
        <v>1371</v>
      </c>
      <c r="D1334" s="161" t="s">
        <v>285</v>
      </c>
      <c r="E1334" s="161" t="s">
        <v>1432</v>
      </c>
      <c r="F1334" s="161" t="s">
        <v>427</v>
      </c>
      <c r="G1334" s="161" t="s">
        <v>351</v>
      </c>
      <c r="H1334" s="162">
        <v>3.13</v>
      </c>
      <c r="I1334" s="163"/>
      <c r="J1334" s="158" t="s">
        <v>64</v>
      </c>
      <c r="K1334" s="159"/>
      <c r="L1334" s="153">
        <v>9</v>
      </c>
      <c r="M1334" s="154">
        <f t="shared" si="174"/>
        <v>17.98</v>
      </c>
      <c r="N1334" s="155" t="str">
        <f t="shared" si="175"/>
        <v/>
      </c>
      <c r="O1334" s="156">
        <f t="shared" si="176"/>
        <v>28.169999999999998</v>
      </c>
      <c r="P1334" s="156" t="e">
        <f t="shared" si="171"/>
        <v>#VALUE!</v>
      </c>
      <c r="Q1334" s="156" t="e">
        <f t="shared" si="172"/>
        <v>#VALUE!</v>
      </c>
      <c r="R1334" s="157" t="str">
        <f t="shared" si="177"/>
        <v>T</v>
      </c>
      <c r="S1334" s="157">
        <f t="shared" si="173"/>
        <v>17.98</v>
      </c>
      <c r="T1334" s="157">
        <f t="shared" si="170"/>
        <v>0</v>
      </c>
      <c r="U1334" s="157">
        <f>IF(M1334&lt;&gt;0,IF(M1334=SVS,0,IF(M1334=SVSg,0,IF(M1334=Stundenverrechnungssatz!G6304,0,IF(M1334=Stundenverrechnungssatz!I6304,0,IF(M1334=Stundenverrechnungssatz!K6304,0,IF(M1334=Stundenverrechnungssatz!M6304,0,1)))))))</f>
        <v>0</v>
      </c>
      <c r="V1334" s="20"/>
    </row>
    <row r="1335" spans="1:22" s="38" customFormat="1" ht="15" customHeight="1" x14ac:dyDescent="0.2">
      <c r="A1335" s="160">
        <v>1333</v>
      </c>
      <c r="B1335" s="161" t="s">
        <v>1369</v>
      </c>
      <c r="C1335" s="161" t="s">
        <v>1371</v>
      </c>
      <c r="D1335" s="161" t="s">
        <v>285</v>
      </c>
      <c r="E1335" s="161" t="s">
        <v>1433</v>
      </c>
      <c r="F1335" s="161" t="s">
        <v>229</v>
      </c>
      <c r="G1335" s="161" t="s">
        <v>351</v>
      </c>
      <c r="H1335" s="162">
        <v>62.92</v>
      </c>
      <c r="I1335" s="163" t="s">
        <v>214</v>
      </c>
      <c r="J1335" s="158" t="s">
        <v>32</v>
      </c>
      <c r="K1335" s="159"/>
      <c r="L1335" s="153">
        <v>96.05</v>
      </c>
      <c r="M1335" s="154">
        <f t="shared" si="174"/>
        <v>17.98</v>
      </c>
      <c r="N1335" s="155" t="str">
        <f t="shared" si="175"/>
        <v/>
      </c>
      <c r="O1335" s="156">
        <f t="shared" si="176"/>
        <v>6043.4660000000003</v>
      </c>
      <c r="P1335" s="156" t="e">
        <f t="shared" si="171"/>
        <v>#VALUE!</v>
      </c>
      <c r="Q1335" s="156" t="e">
        <f t="shared" si="172"/>
        <v>#VALUE!</v>
      </c>
      <c r="R1335" s="157" t="str">
        <f t="shared" si="177"/>
        <v>B</v>
      </c>
      <c r="S1335" s="157">
        <f t="shared" si="173"/>
        <v>17.98</v>
      </c>
      <c r="T1335" s="157">
        <f t="shared" si="170"/>
        <v>62.92</v>
      </c>
      <c r="U1335" s="157">
        <f>IF(M1335&lt;&gt;0,IF(M1335=SVS,0,IF(M1335=SVSg,0,IF(M1335=Stundenverrechnungssatz!G6305,0,IF(M1335=Stundenverrechnungssatz!I6305,0,IF(M1335=Stundenverrechnungssatz!K6305,0,IF(M1335=Stundenverrechnungssatz!M6305,0,1)))))))</f>
        <v>0</v>
      </c>
      <c r="V1335" s="20"/>
    </row>
    <row r="1336" spans="1:22" s="38" customFormat="1" ht="15" customHeight="1" x14ac:dyDescent="0.2">
      <c r="A1336" s="160">
        <v>1334</v>
      </c>
      <c r="B1336" s="161" t="s">
        <v>1369</v>
      </c>
      <c r="C1336" s="161" t="s">
        <v>1371</v>
      </c>
      <c r="D1336" s="161" t="s">
        <v>285</v>
      </c>
      <c r="E1336" s="161" t="s">
        <v>1434</v>
      </c>
      <c r="F1336" s="161" t="s">
        <v>229</v>
      </c>
      <c r="G1336" s="161" t="s">
        <v>351</v>
      </c>
      <c r="H1336" s="162">
        <v>64.06</v>
      </c>
      <c r="I1336" s="163" t="s">
        <v>214</v>
      </c>
      <c r="J1336" s="158" t="s">
        <v>32</v>
      </c>
      <c r="K1336" s="159"/>
      <c r="L1336" s="153">
        <v>96.05</v>
      </c>
      <c r="M1336" s="154">
        <f t="shared" si="174"/>
        <v>17.98</v>
      </c>
      <c r="N1336" s="155" t="str">
        <f t="shared" si="175"/>
        <v/>
      </c>
      <c r="O1336" s="156">
        <f t="shared" si="176"/>
        <v>6152.9629999999997</v>
      </c>
      <c r="P1336" s="156" t="e">
        <f t="shared" si="171"/>
        <v>#VALUE!</v>
      </c>
      <c r="Q1336" s="156" t="e">
        <f t="shared" si="172"/>
        <v>#VALUE!</v>
      </c>
      <c r="R1336" s="157" t="str">
        <f t="shared" si="177"/>
        <v>B</v>
      </c>
      <c r="S1336" s="157">
        <f t="shared" si="173"/>
        <v>17.98</v>
      </c>
      <c r="T1336" s="157">
        <f t="shared" si="170"/>
        <v>64.06</v>
      </c>
      <c r="U1336" s="157">
        <f>IF(M1336&lt;&gt;0,IF(M1336=SVS,0,IF(M1336=SVSg,0,IF(M1336=Stundenverrechnungssatz!G6306,0,IF(M1336=Stundenverrechnungssatz!I6306,0,IF(M1336=Stundenverrechnungssatz!K6306,0,IF(M1336=Stundenverrechnungssatz!M6306,0,1)))))))</f>
        <v>0</v>
      </c>
      <c r="V1336" s="20"/>
    </row>
    <row r="1337" spans="1:22" s="38" customFormat="1" ht="15" customHeight="1" x14ac:dyDescent="0.2">
      <c r="A1337" s="160">
        <v>1335</v>
      </c>
      <c r="B1337" s="161" t="s">
        <v>1369</v>
      </c>
      <c r="C1337" s="161" t="s">
        <v>1371</v>
      </c>
      <c r="D1337" s="161" t="s">
        <v>285</v>
      </c>
      <c r="E1337" s="161" t="s">
        <v>1435</v>
      </c>
      <c r="F1337" s="161" t="s">
        <v>229</v>
      </c>
      <c r="G1337" s="161" t="s">
        <v>351</v>
      </c>
      <c r="H1337" s="162">
        <v>63.22</v>
      </c>
      <c r="I1337" s="163" t="s">
        <v>214</v>
      </c>
      <c r="J1337" s="158" t="s">
        <v>32</v>
      </c>
      <c r="K1337" s="159"/>
      <c r="L1337" s="153">
        <v>96.05</v>
      </c>
      <c r="M1337" s="154">
        <f t="shared" si="174"/>
        <v>17.98</v>
      </c>
      <c r="N1337" s="155" t="str">
        <f t="shared" si="175"/>
        <v/>
      </c>
      <c r="O1337" s="156">
        <f t="shared" si="176"/>
        <v>6072.2809999999999</v>
      </c>
      <c r="P1337" s="156" t="e">
        <f t="shared" si="171"/>
        <v>#VALUE!</v>
      </c>
      <c r="Q1337" s="156" t="e">
        <f t="shared" si="172"/>
        <v>#VALUE!</v>
      </c>
      <c r="R1337" s="157" t="str">
        <f t="shared" si="177"/>
        <v>B</v>
      </c>
      <c r="S1337" s="157">
        <f t="shared" si="173"/>
        <v>17.98</v>
      </c>
      <c r="T1337" s="157">
        <f t="shared" si="170"/>
        <v>63.22</v>
      </c>
      <c r="U1337" s="157">
        <f>IF(M1337&lt;&gt;0,IF(M1337=SVS,0,IF(M1337=SVSg,0,IF(M1337=Stundenverrechnungssatz!G6307,0,IF(M1337=Stundenverrechnungssatz!I6307,0,IF(M1337=Stundenverrechnungssatz!K6307,0,IF(M1337=Stundenverrechnungssatz!M6307,0,1)))))))</f>
        <v>0</v>
      </c>
      <c r="V1337" s="20"/>
    </row>
    <row r="1338" spans="1:22" s="38" customFormat="1" ht="15" customHeight="1" x14ac:dyDescent="0.2">
      <c r="A1338" s="160">
        <v>1336</v>
      </c>
      <c r="B1338" s="161" t="s">
        <v>1369</v>
      </c>
      <c r="C1338" s="161" t="s">
        <v>1371</v>
      </c>
      <c r="D1338" s="161" t="s">
        <v>285</v>
      </c>
      <c r="E1338" s="161" t="s">
        <v>1436</v>
      </c>
      <c r="F1338" s="161" t="s">
        <v>229</v>
      </c>
      <c r="G1338" s="161" t="s">
        <v>351</v>
      </c>
      <c r="H1338" s="162">
        <v>63.22</v>
      </c>
      <c r="I1338" s="163" t="s">
        <v>214</v>
      </c>
      <c r="J1338" s="158" t="s">
        <v>32</v>
      </c>
      <c r="K1338" s="159"/>
      <c r="L1338" s="153">
        <v>96.05</v>
      </c>
      <c r="M1338" s="154">
        <f t="shared" si="174"/>
        <v>17.98</v>
      </c>
      <c r="N1338" s="155" t="str">
        <f t="shared" si="175"/>
        <v/>
      </c>
      <c r="O1338" s="156">
        <f t="shared" si="176"/>
        <v>6072.2809999999999</v>
      </c>
      <c r="P1338" s="156" t="e">
        <f t="shared" si="171"/>
        <v>#VALUE!</v>
      </c>
      <c r="Q1338" s="156" t="e">
        <f t="shared" si="172"/>
        <v>#VALUE!</v>
      </c>
      <c r="R1338" s="157" t="str">
        <f t="shared" si="177"/>
        <v>B</v>
      </c>
      <c r="S1338" s="157">
        <f t="shared" si="173"/>
        <v>17.98</v>
      </c>
      <c r="T1338" s="157">
        <f t="shared" si="170"/>
        <v>63.22</v>
      </c>
      <c r="U1338" s="157">
        <f>IF(M1338&lt;&gt;0,IF(M1338=SVS,0,IF(M1338=SVSg,0,IF(M1338=Stundenverrechnungssatz!G6308,0,IF(M1338=Stundenverrechnungssatz!I6308,0,IF(M1338=Stundenverrechnungssatz!K6308,0,IF(M1338=Stundenverrechnungssatz!M6308,0,1)))))))</f>
        <v>0</v>
      </c>
      <c r="V1338" s="20"/>
    </row>
    <row r="1339" spans="1:22" s="38" customFormat="1" ht="15" customHeight="1" x14ac:dyDescent="0.2">
      <c r="A1339" s="160">
        <v>1337</v>
      </c>
      <c r="B1339" s="161" t="s">
        <v>1369</v>
      </c>
      <c r="C1339" s="161" t="s">
        <v>1371</v>
      </c>
      <c r="D1339" s="161" t="s">
        <v>285</v>
      </c>
      <c r="E1339" s="161" t="s">
        <v>1437</v>
      </c>
      <c r="F1339" s="161" t="s">
        <v>229</v>
      </c>
      <c r="G1339" s="161" t="s">
        <v>351</v>
      </c>
      <c r="H1339" s="162">
        <v>63.22</v>
      </c>
      <c r="I1339" s="163" t="s">
        <v>214</v>
      </c>
      <c r="J1339" s="158" t="s">
        <v>32</v>
      </c>
      <c r="K1339" s="159"/>
      <c r="L1339" s="153">
        <v>96.05</v>
      </c>
      <c r="M1339" s="154">
        <f t="shared" si="174"/>
        <v>17.98</v>
      </c>
      <c r="N1339" s="155" t="str">
        <f t="shared" si="175"/>
        <v/>
      </c>
      <c r="O1339" s="156">
        <f t="shared" si="176"/>
        <v>6072.2809999999999</v>
      </c>
      <c r="P1339" s="156" t="e">
        <f t="shared" si="171"/>
        <v>#VALUE!</v>
      </c>
      <c r="Q1339" s="156" t="e">
        <f t="shared" si="172"/>
        <v>#VALUE!</v>
      </c>
      <c r="R1339" s="157" t="str">
        <f t="shared" si="177"/>
        <v>B</v>
      </c>
      <c r="S1339" s="157">
        <f t="shared" si="173"/>
        <v>17.98</v>
      </c>
      <c r="T1339" s="157">
        <f t="shared" si="170"/>
        <v>63.22</v>
      </c>
      <c r="U1339" s="157">
        <f>IF(M1339&lt;&gt;0,IF(M1339=SVS,0,IF(M1339=SVSg,0,IF(M1339=Stundenverrechnungssatz!G6309,0,IF(M1339=Stundenverrechnungssatz!I6309,0,IF(M1339=Stundenverrechnungssatz!K6309,0,IF(M1339=Stundenverrechnungssatz!M6309,0,1)))))))</f>
        <v>0</v>
      </c>
      <c r="V1339" s="20"/>
    </row>
    <row r="1340" spans="1:22" s="38" customFormat="1" ht="15" customHeight="1" x14ac:dyDescent="0.2">
      <c r="A1340" s="160">
        <v>1338</v>
      </c>
      <c r="B1340" s="161" t="s">
        <v>1369</v>
      </c>
      <c r="C1340" s="161" t="s">
        <v>1371</v>
      </c>
      <c r="D1340" s="161" t="s">
        <v>285</v>
      </c>
      <c r="E1340" s="161" t="s">
        <v>354</v>
      </c>
      <c r="F1340" s="161" t="s">
        <v>427</v>
      </c>
      <c r="G1340" s="161" t="s">
        <v>531</v>
      </c>
      <c r="H1340" s="162">
        <v>1.18</v>
      </c>
      <c r="I1340" s="163"/>
      <c r="J1340" s="158" t="s">
        <v>64</v>
      </c>
      <c r="K1340" s="159"/>
      <c r="L1340" s="153">
        <v>9</v>
      </c>
      <c r="M1340" s="154">
        <f t="shared" si="174"/>
        <v>17.98</v>
      </c>
      <c r="N1340" s="155" t="str">
        <f t="shared" si="175"/>
        <v/>
      </c>
      <c r="O1340" s="156">
        <f t="shared" si="176"/>
        <v>10.62</v>
      </c>
      <c r="P1340" s="156" t="e">
        <f t="shared" si="171"/>
        <v>#VALUE!</v>
      </c>
      <c r="Q1340" s="156" t="e">
        <f t="shared" si="172"/>
        <v>#VALUE!</v>
      </c>
      <c r="R1340" s="157" t="str">
        <f t="shared" si="177"/>
        <v>T</v>
      </c>
      <c r="S1340" s="157">
        <f t="shared" si="173"/>
        <v>17.98</v>
      </c>
      <c r="T1340" s="157">
        <f t="shared" si="170"/>
        <v>0</v>
      </c>
      <c r="U1340" s="157">
        <f>IF(M1340&lt;&gt;0,IF(M1340=SVS,0,IF(M1340=SVSg,0,IF(M1340=Stundenverrechnungssatz!G6310,0,IF(M1340=Stundenverrechnungssatz!I6310,0,IF(M1340=Stundenverrechnungssatz!K6310,0,IF(M1340=Stundenverrechnungssatz!M6310,0,1)))))))</f>
        <v>0</v>
      </c>
      <c r="V1340" s="20"/>
    </row>
    <row r="1341" spans="1:22" s="38" customFormat="1" ht="15" customHeight="1" x14ac:dyDescent="0.2">
      <c r="A1341" s="160">
        <v>1339</v>
      </c>
      <c r="B1341" s="161" t="s">
        <v>1369</v>
      </c>
      <c r="C1341" s="161" t="s">
        <v>1371</v>
      </c>
      <c r="D1341" s="161" t="s">
        <v>285</v>
      </c>
      <c r="E1341" s="161" t="s">
        <v>1438</v>
      </c>
      <c r="F1341" s="161" t="s">
        <v>303</v>
      </c>
      <c r="G1341" s="161" t="s">
        <v>219</v>
      </c>
      <c r="H1341" s="162">
        <v>42.6</v>
      </c>
      <c r="I1341" s="163" t="s">
        <v>214</v>
      </c>
      <c r="J1341" s="158" t="s">
        <v>36</v>
      </c>
      <c r="K1341" s="159"/>
      <c r="L1341" s="153">
        <v>191.11</v>
      </c>
      <c r="M1341" s="154">
        <f t="shared" si="174"/>
        <v>17.98</v>
      </c>
      <c r="N1341" s="155" t="str">
        <f t="shared" si="175"/>
        <v/>
      </c>
      <c r="O1341" s="156">
        <f t="shared" si="176"/>
        <v>8141.286000000001</v>
      </c>
      <c r="P1341" s="156" t="e">
        <f t="shared" si="171"/>
        <v>#VALUE!</v>
      </c>
      <c r="Q1341" s="156" t="e">
        <f t="shared" si="172"/>
        <v>#VALUE!</v>
      </c>
      <c r="R1341" s="157" t="str">
        <f t="shared" si="177"/>
        <v>F</v>
      </c>
      <c r="S1341" s="157">
        <f t="shared" si="173"/>
        <v>17.98</v>
      </c>
      <c r="T1341" s="157">
        <f t="shared" si="170"/>
        <v>42.6</v>
      </c>
      <c r="U1341" s="157">
        <f>IF(M1341&lt;&gt;0,IF(M1341=SVS,0,IF(M1341=SVSg,0,IF(M1341=Stundenverrechnungssatz!G6311,0,IF(M1341=Stundenverrechnungssatz!I6311,0,IF(M1341=Stundenverrechnungssatz!K6311,0,IF(M1341=Stundenverrechnungssatz!M6311,0,1)))))))</f>
        <v>0</v>
      </c>
      <c r="V1341" s="20"/>
    </row>
    <row r="1342" spans="1:22" s="38" customFormat="1" ht="15" customHeight="1" x14ac:dyDescent="0.2">
      <c r="A1342" s="160">
        <v>1340</v>
      </c>
      <c r="B1342" s="161" t="s">
        <v>1369</v>
      </c>
      <c r="C1342" s="161" t="s">
        <v>1371</v>
      </c>
      <c r="D1342" s="161" t="s">
        <v>285</v>
      </c>
      <c r="E1342" s="161" t="s">
        <v>1439</v>
      </c>
      <c r="F1342" s="161" t="s">
        <v>212</v>
      </c>
      <c r="G1342" s="161" t="s">
        <v>219</v>
      </c>
      <c r="H1342" s="162">
        <v>85.71</v>
      </c>
      <c r="I1342" s="163" t="s">
        <v>214</v>
      </c>
      <c r="J1342" s="158" t="s">
        <v>36</v>
      </c>
      <c r="K1342" s="159"/>
      <c r="L1342" s="153">
        <v>191.11</v>
      </c>
      <c r="M1342" s="154">
        <f t="shared" si="174"/>
        <v>17.98</v>
      </c>
      <c r="N1342" s="155" t="str">
        <f t="shared" si="175"/>
        <v/>
      </c>
      <c r="O1342" s="156">
        <f t="shared" si="176"/>
        <v>16380.0381</v>
      </c>
      <c r="P1342" s="156" t="e">
        <f t="shared" si="171"/>
        <v>#VALUE!</v>
      </c>
      <c r="Q1342" s="156" t="e">
        <f t="shared" si="172"/>
        <v>#VALUE!</v>
      </c>
      <c r="R1342" s="157" t="str">
        <f t="shared" si="177"/>
        <v>F</v>
      </c>
      <c r="S1342" s="157">
        <f t="shared" si="173"/>
        <v>17.98</v>
      </c>
      <c r="T1342" s="157">
        <f t="shared" ref="T1342:T1405" si="178">IF(I1342="x",H1342,0)</f>
        <v>85.71</v>
      </c>
      <c r="U1342" s="157">
        <f>IF(M1342&lt;&gt;0,IF(M1342=SVS,0,IF(M1342=SVSg,0,IF(M1342=Stundenverrechnungssatz!G6312,0,IF(M1342=Stundenverrechnungssatz!I6312,0,IF(M1342=Stundenverrechnungssatz!K6312,0,IF(M1342=Stundenverrechnungssatz!M6312,0,1)))))))</f>
        <v>0</v>
      </c>
      <c r="V1342" s="20"/>
    </row>
    <row r="1343" spans="1:22" s="38" customFormat="1" ht="15" customHeight="1" x14ac:dyDescent="0.2">
      <c r="A1343" s="160">
        <v>1341</v>
      </c>
      <c r="B1343" s="161" t="s">
        <v>1369</v>
      </c>
      <c r="C1343" s="161" t="s">
        <v>1371</v>
      </c>
      <c r="D1343" s="161" t="s">
        <v>285</v>
      </c>
      <c r="E1343" s="161" t="s">
        <v>1440</v>
      </c>
      <c r="F1343" s="161" t="s">
        <v>303</v>
      </c>
      <c r="G1343" s="161" t="s">
        <v>219</v>
      </c>
      <c r="H1343" s="162">
        <v>6.3</v>
      </c>
      <c r="I1343" s="163" t="s">
        <v>214</v>
      </c>
      <c r="J1343" s="158" t="s">
        <v>36</v>
      </c>
      <c r="K1343" s="159"/>
      <c r="L1343" s="153">
        <v>191.11</v>
      </c>
      <c r="M1343" s="154">
        <f t="shared" si="174"/>
        <v>17.98</v>
      </c>
      <c r="N1343" s="155" t="str">
        <f t="shared" si="175"/>
        <v/>
      </c>
      <c r="O1343" s="156">
        <f t="shared" si="176"/>
        <v>1203.9930000000002</v>
      </c>
      <c r="P1343" s="156" t="e">
        <f t="shared" si="171"/>
        <v>#VALUE!</v>
      </c>
      <c r="Q1343" s="156" t="e">
        <f t="shared" si="172"/>
        <v>#VALUE!</v>
      </c>
      <c r="R1343" s="157" t="str">
        <f t="shared" si="177"/>
        <v>F</v>
      </c>
      <c r="S1343" s="157">
        <f t="shared" si="173"/>
        <v>17.98</v>
      </c>
      <c r="T1343" s="157">
        <f t="shared" si="178"/>
        <v>6.3</v>
      </c>
      <c r="U1343" s="157">
        <f>IF(M1343&lt;&gt;0,IF(M1343=SVS,0,IF(M1343=SVSg,0,IF(M1343=Stundenverrechnungssatz!G6313,0,IF(M1343=Stundenverrechnungssatz!I6313,0,IF(M1343=Stundenverrechnungssatz!K6313,0,IF(M1343=Stundenverrechnungssatz!M6313,0,1)))))))</f>
        <v>0</v>
      </c>
      <c r="V1343" s="20"/>
    </row>
    <row r="1344" spans="1:22" s="38" customFormat="1" ht="15" customHeight="1" x14ac:dyDescent="0.2">
      <c r="A1344" s="160">
        <v>1342</v>
      </c>
      <c r="B1344" s="161" t="s">
        <v>1369</v>
      </c>
      <c r="C1344" s="161" t="s">
        <v>1371</v>
      </c>
      <c r="D1344" s="161" t="s">
        <v>285</v>
      </c>
      <c r="E1344" s="161" t="s">
        <v>1441</v>
      </c>
      <c r="F1344" s="161" t="s">
        <v>212</v>
      </c>
      <c r="G1344" s="161" t="s">
        <v>219</v>
      </c>
      <c r="H1344" s="162">
        <v>54.63</v>
      </c>
      <c r="I1344" s="163" t="s">
        <v>214</v>
      </c>
      <c r="J1344" s="158" t="s">
        <v>36</v>
      </c>
      <c r="K1344" s="159"/>
      <c r="L1344" s="153">
        <v>191.11</v>
      </c>
      <c r="M1344" s="154">
        <f t="shared" si="174"/>
        <v>17.98</v>
      </c>
      <c r="N1344" s="155" t="str">
        <f t="shared" si="175"/>
        <v/>
      </c>
      <c r="O1344" s="156">
        <f t="shared" si="176"/>
        <v>10440.339300000001</v>
      </c>
      <c r="P1344" s="156" t="e">
        <f t="shared" si="171"/>
        <v>#VALUE!</v>
      </c>
      <c r="Q1344" s="156" t="e">
        <f t="shared" si="172"/>
        <v>#VALUE!</v>
      </c>
      <c r="R1344" s="157" t="str">
        <f t="shared" si="177"/>
        <v>F</v>
      </c>
      <c r="S1344" s="157">
        <f t="shared" si="173"/>
        <v>17.98</v>
      </c>
      <c r="T1344" s="157">
        <f t="shared" si="178"/>
        <v>54.63</v>
      </c>
      <c r="U1344" s="157">
        <f>IF(M1344&lt;&gt;0,IF(M1344=SVS,0,IF(M1344=SVSg,0,IF(M1344=Stundenverrechnungssatz!G6314,0,IF(M1344=Stundenverrechnungssatz!I6314,0,IF(M1344=Stundenverrechnungssatz!K6314,0,IF(M1344=Stundenverrechnungssatz!M6314,0,1)))))))</f>
        <v>0</v>
      </c>
      <c r="V1344" s="20"/>
    </row>
    <row r="1345" spans="1:22" s="38" customFormat="1" ht="15" customHeight="1" x14ac:dyDescent="0.2">
      <c r="A1345" s="160">
        <v>1343</v>
      </c>
      <c r="B1345" s="161" t="s">
        <v>1369</v>
      </c>
      <c r="C1345" s="161" t="s">
        <v>1371</v>
      </c>
      <c r="D1345" s="161" t="s">
        <v>285</v>
      </c>
      <c r="E1345" s="161" t="s">
        <v>1442</v>
      </c>
      <c r="F1345" s="161" t="s">
        <v>212</v>
      </c>
      <c r="G1345" s="161" t="s">
        <v>219</v>
      </c>
      <c r="H1345" s="162">
        <v>95.15</v>
      </c>
      <c r="I1345" s="163" t="s">
        <v>214</v>
      </c>
      <c r="J1345" s="158" t="s">
        <v>36</v>
      </c>
      <c r="K1345" s="159"/>
      <c r="L1345" s="153">
        <v>191.11</v>
      </c>
      <c r="M1345" s="154">
        <f t="shared" si="174"/>
        <v>17.98</v>
      </c>
      <c r="N1345" s="155" t="str">
        <f t="shared" si="175"/>
        <v/>
      </c>
      <c r="O1345" s="156">
        <f t="shared" si="176"/>
        <v>18184.116500000004</v>
      </c>
      <c r="P1345" s="156" t="e">
        <f t="shared" si="171"/>
        <v>#VALUE!</v>
      </c>
      <c r="Q1345" s="156" t="e">
        <f t="shared" si="172"/>
        <v>#VALUE!</v>
      </c>
      <c r="R1345" s="157" t="str">
        <f t="shared" si="177"/>
        <v>F</v>
      </c>
      <c r="S1345" s="157">
        <f t="shared" si="173"/>
        <v>17.98</v>
      </c>
      <c r="T1345" s="157">
        <f t="shared" si="178"/>
        <v>95.15</v>
      </c>
      <c r="U1345" s="157">
        <f>IF(M1345&lt;&gt;0,IF(M1345=SVS,0,IF(M1345=SVSg,0,IF(M1345=Stundenverrechnungssatz!G6315,0,IF(M1345=Stundenverrechnungssatz!I6315,0,IF(M1345=Stundenverrechnungssatz!K6315,0,IF(M1345=Stundenverrechnungssatz!M6315,0,1)))))))</f>
        <v>0</v>
      </c>
      <c r="V1345" s="20"/>
    </row>
    <row r="1346" spans="1:22" s="38" customFormat="1" ht="15" customHeight="1" x14ac:dyDescent="0.2">
      <c r="A1346" s="160">
        <v>1344</v>
      </c>
      <c r="B1346" s="161" t="s">
        <v>1369</v>
      </c>
      <c r="C1346" s="161" t="s">
        <v>1371</v>
      </c>
      <c r="D1346" s="161" t="s">
        <v>285</v>
      </c>
      <c r="E1346" s="161" t="s">
        <v>1443</v>
      </c>
      <c r="F1346" s="161" t="s">
        <v>303</v>
      </c>
      <c r="G1346" s="161" t="s">
        <v>219</v>
      </c>
      <c r="H1346" s="162">
        <v>17.489999999999998</v>
      </c>
      <c r="I1346" s="163"/>
      <c r="J1346" s="158" t="s">
        <v>36</v>
      </c>
      <c r="K1346" s="159"/>
      <c r="L1346" s="153">
        <v>191.11</v>
      </c>
      <c r="M1346" s="154">
        <f t="shared" si="174"/>
        <v>17.98</v>
      </c>
      <c r="N1346" s="155" t="str">
        <f t="shared" si="175"/>
        <v/>
      </c>
      <c r="O1346" s="156">
        <f t="shared" si="176"/>
        <v>3342.5138999999999</v>
      </c>
      <c r="P1346" s="156" t="e">
        <f t="shared" si="171"/>
        <v>#VALUE!</v>
      </c>
      <c r="Q1346" s="156" t="e">
        <f t="shared" si="172"/>
        <v>#VALUE!</v>
      </c>
      <c r="R1346" s="157" t="str">
        <f t="shared" si="177"/>
        <v>F</v>
      </c>
      <c r="S1346" s="157">
        <f t="shared" si="173"/>
        <v>17.98</v>
      </c>
      <c r="T1346" s="157">
        <f t="shared" si="178"/>
        <v>0</v>
      </c>
      <c r="U1346" s="157">
        <f>IF(M1346&lt;&gt;0,IF(M1346=SVS,0,IF(M1346=SVSg,0,IF(M1346=Stundenverrechnungssatz!G6316,0,IF(M1346=Stundenverrechnungssatz!I6316,0,IF(M1346=Stundenverrechnungssatz!K6316,0,IF(M1346=Stundenverrechnungssatz!M6316,0,1)))))))</f>
        <v>0</v>
      </c>
      <c r="V1346" s="20"/>
    </row>
    <row r="1347" spans="1:22" s="38" customFormat="1" ht="15" customHeight="1" x14ac:dyDescent="0.2">
      <c r="A1347" s="160">
        <v>1345</v>
      </c>
      <c r="B1347" s="161" t="s">
        <v>1369</v>
      </c>
      <c r="C1347" s="161" t="s">
        <v>1371</v>
      </c>
      <c r="D1347" s="161" t="s">
        <v>285</v>
      </c>
      <c r="E1347" s="161" t="s">
        <v>1444</v>
      </c>
      <c r="F1347" s="161" t="s">
        <v>212</v>
      </c>
      <c r="G1347" s="161" t="s">
        <v>219</v>
      </c>
      <c r="H1347" s="162">
        <v>43.31</v>
      </c>
      <c r="I1347" s="163" t="s">
        <v>214</v>
      </c>
      <c r="J1347" s="158" t="s">
        <v>36</v>
      </c>
      <c r="K1347" s="159"/>
      <c r="L1347" s="153">
        <v>191.11</v>
      </c>
      <c r="M1347" s="154">
        <f t="shared" si="174"/>
        <v>17.98</v>
      </c>
      <c r="N1347" s="155" t="str">
        <f t="shared" si="175"/>
        <v/>
      </c>
      <c r="O1347" s="156">
        <f t="shared" si="176"/>
        <v>8276.9741000000013</v>
      </c>
      <c r="P1347" s="156" t="e">
        <f t="shared" si="171"/>
        <v>#VALUE!</v>
      </c>
      <c r="Q1347" s="156" t="e">
        <f t="shared" si="172"/>
        <v>#VALUE!</v>
      </c>
      <c r="R1347" s="157" t="str">
        <f t="shared" si="177"/>
        <v>F</v>
      </c>
      <c r="S1347" s="157">
        <f t="shared" si="173"/>
        <v>17.98</v>
      </c>
      <c r="T1347" s="157">
        <f t="shared" si="178"/>
        <v>43.31</v>
      </c>
      <c r="U1347" s="157">
        <f>IF(M1347&lt;&gt;0,IF(M1347=SVS,0,IF(M1347=SVSg,0,IF(M1347=Stundenverrechnungssatz!G6317,0,IF(M1347=Stundenverrechnungssatz!I6317,0,IF(M1347=Stundenverrechnungssatz!K6317,0,IF(M1347=Stundenverrechnungssatz!M6317,0,1)))))))</f>
        <v>0</v>
      </c>
      <c r="V1347" s="20"/>
    </row>
    <row r="1348" spans="1:22" s="38" customFormat="1" ht="15" customHeight="1" x14ac:dyDescent="0.2">
      <c r="A1348" s="160">
        <v>1346</v>
      </c>
      <c r="B1348" s="161" t="s">
        <v>1369</v>
      </c>
      <c r="C1348" s="161" t="s">
        <v>1371</v>
      </c>
      <c r="D1348" s="161" t="s">
        <v>285</v>
      </c>
      <c r="E1348" s="161" t="s">
        <v>1445</v>
      </c>
      <c r="F1348" s="161" t="s">
        <v>212</v>
      </c>
      <c r="G1348" s="161" t="s">
        <v>219</v>
      </c>
      <c r="H1348" s="162">
        <v>48.11</v>
      </c>
      <c r="I1348" s="163" t="s">
        <v>214</v>
      </c>
      <c r="J1348" s="158" t="s">
        <v>36</v>
      </c>
      <c r="K1348" s="159"/>
      <c r="L1348" s="153">
        <v>191.11</v>
      </c>
      <c r="M1348" s="154">
        <f t="shared" si="174"/>
        <v>17.98</v>
      </c>
      <c r="N1348" s="155" t="str">
        <f t="shared" si="175"/>
        <v/>
      </c>
      <c r="O1348" s="156">
        <f t="shared" si="176"/>
        <v>9194.3021000000008</v>
      </c>
      <c r="P1348" s="156" t="e">
        <f t="shared" si="171"/>
        <v>#VALUE!</v>
      </c>
      <c r="Q1348" s="156" t="e">
        <f t="shared" si="172"/>
        <v>#VALUE!</v>
      </c>
      <c r="R1348" s="157" t="str">
        <f t="shared" si="177"/>
        <v>F</v>
      </c>
      <c r="S1348" s="157">
        <f t="shared" si="173"/>
        <v>17.98</v>
      </c>
      <c r="T1348" s="157">
        <f t="shared" si="178"/>
        <v>48.11</v>
      </c>
      <c r="U1348" s="157">
        <f>IF(M1348&lt;&gt;0,IF(M1348=SVS,0,IF(M1348=SVSg,0,IF(M1348=Stundenverrechnungssatz!G6318,0,IF(M1348=Stundenverrechnungssatz!I6318,0,IF(M1348=Stundenverrechnungssatz!K6318,0,IF(M1348=Stundenverrechnungssatz!M6318,0,1)))))))</f>
        <v>0</v>
      </c>
      <c r="V1348" s="20"/>
    </row>
    <row r="1349" spans="1:22" s="38" customFormat="1" ht="15" customHeight="1" x14ac:dyDescent="0.2">
      <c r="A1349" s="160">
        <v>1347</v>
      </c>
      <c r="B1349" s="161" t="s">
        <v>1369</v>
      </c>
      <c r="C1349" s="161" t="s">
        <v>1371</v>
      </c>
      <c r="D1349" s="161" t="s">
        <v>285</v>
      </c>
      <c r="E1349" s="161" t="s">
        <v>1446</v>
      </c>
      <c r="F1349" s="161" t="s">
        <v>212</v>
      </c>
      <c r="G1349" s="161" t="s">
        <v>219</v>
      </c>
      <c r="H1349" s="162">
        <v>45.97</v>
      </c>
      <c r="I1349" s="163"/>
      <c r="J1349" s="158" t="s">
        <v>36</v>
      </c>
      <c r="K1349" s="159"/>
      <c r="L1349" s="153">
        <v>191.11</v>
      </c>
      <c r="M1349" s="154">
        <f t="shared" si="174"/>
        <v>17.98</v>
      </c>
      <c r="N1349" s="155" t="str">
        <f t="shared" si="175"/>
        <v/>
      </c>
      <c r="O1349" s="156">
        <f t="shared" si="176"/>
        <v>8785.3266999999996</v>
      </c>
      <c r="P1349" s="156" t="e">
        <f t="shared" ref="P1349:P1412" si="179">O1349/N1349</f>
        <v>#VALUE!</v>
      </c>
      <c r="Q1349" s="156" t="e">
        <f t="shared" ref="Q1349:Q1412" si="180">P1349*M1349</f>
        <v>#VALUE!</v>
      </c>
      <c r="R1349" s="157" t="str">
        <f t="shared" si="177"/>
        <v>F</v>
      </c>
      <c r="S1349" s="157">
        <f t="shared" ref="S1349:S1412" si="181">IF(M1349=SVS,M1349,"")</f>
        <v>17.98</v>
      </c>
      <c r="T1349" s="157">
        <f t="shared" si="178"/>
        <v>0</v>
      </c>
      <c r="U1349" s="157">
        <f>IF(M1349&lt;&gt;0,IF(M1349=SVS,0,IF(M1349=SVSg,0,IF(M1349=Stundenverrechnungssatz!G6319,0,IF(M1349=Stundenverrechnungssatz!I6319,0,IF(M1349=Stundenverrechnungssatz!K6319,0,IF(M1349=Stundenverrechnungssatz!M6319,0,1)))))))</f>
        <v>0</v>
      </c>
      <c r="V1349" s="20"/>
    </row>
    <row r="1350" spans="1:22" s="38" customFormat="1" ht="15" customHeight="1" x14ac:dyDescent="0.2">
      <c r="A1350" s="160">
        <v>1348</v>
      </c>
      <c r="B1350" s="161" t="s">
        <v>1369</v>
      </c>
      <c r="C1350" s="161" t="s">
        <v>1371</v>
      </c>
      <c r="D1350" s="161" t="s">
        <v>285</v>
      </c>
      <c r="E1350" s="161" t="s">
        <v>1447</v>
      </c>
      <c r="F1350" s="161" t="s">
        <v>212</v>
      </c>
      <c r="G1350" s="161" t="s">
        <v>219</v>
      </c>
      <c r="H1350" s="162">
        <v>7.56</v>
      </c>
      <c r="I1350" s="163" t="s">
        <v>214</v>
      </c>
      <c r="J1350" s="158" t="s">
        <v>36</v>
      </c>
      <c r="K1350" s="159"/>
      <c r="L1350" s="153">
        <v>191.11</v>
      </c>
      <c r="M1350" s="154">
        <f t="shared" ref="M1350:M1413" si="182">SVS</f>
        <v>17.98</v>
      </c>
      <c r="N1350" s="155" t="str">
        <f t="shared" ref="N1350:N1413" si="183">IF(VLOOKUP(J1350,Vorgaben,4,FALSE)=0,"",VLOOKUP(J1350,Vorgaben,4,FALSE))</f>
        <v/>
      </c>
      <c r="O1350" s="156">
        <f t="shared" ref="O1350:O1413" si="184">H1350*L1350</f>
        <v>1444.7916</v>
      </c>
      <c r="P1350" s="156" t="e">
        <f t="shared" si="179"/>
        <v>#VALUE!</v>
      </c>
      <c r="Q1350" s="156" t="e">
        <f t="shared" si="180"/>
        <v>#VALUE!</v>
      </c>
      <c r="R1350" s="157" t="str">
        <f t="shared" si="177"/>
        <v>F</v>
      </c>
      <c r="S1350" s="157">
        <f t="shared" si="181"/>
        <v>17.98</v>
      </c>
      <c r="T1350" s="157">
        <f t="shared" si="178"/>
        <v>7.56</v>
      </c>
      <c r="U1350" s="157">
        <f>IF(M1350&lt;&gt;0,IF(M1350=SVS,0,IF(M1350=SVSg,0,IF(M1350=Stundenverrechnungssatz!G6320,0,IF(M1350=Stundenverrechnungssatz!I6320,0,IF(M1350=Stundenverrechnungssatz!K6320,0,IF(M1350=Stundenverrechnungssatz!M6320,0,1)))))))</f>
        <v>0</v>
      </c>
      <c r="V1350" s="20"/>
    </row>
    <row r="1351" spans="1:22" s="38" customFormat="1" ht="15" customHeight="1" x14ac:dyDescent="0.2">
      <c r="A1351" s="160">
        <v>1349</v>
      </c>
      <c r="B1351" s="161" t="s">
        <v>1369</v>
      </c>
      <c r="C1351" s="161" t="s">
        <v>1371</v>
      </c>
      <c r="D1351" s="161" t="s">
        <v>285</v>
      </c>
      <c r="E1351" s="161" t="s">
        <v>1448</v>
      </c>
      <c r="F1351" s="161" t="s">
        <v>212</v>
      </c>
      <c r="G1351" s="161" t="s">
        <v>219</v>
      </c>
      <c r="H1351" s="162">
        <v>19.440000000000001</v>
      </c>
      <c r="I1351" s="163" t="s">
        <v>214</v>
      </c>
      <c r="J1351" s="158" t="s">
        <v>36</v>
      </c>
      <c r="K1351" s="159"/>
      <c r="L1351" s="153">
        <v>191.11</v>
      </c>
      <c r="M1351" s="154">
        <f t="shared" si="182"/>
        <v>17.98</v>
      </c>
      <c r="N1351" s="155" t="str">
        <f t="shared" si="183"/>
        <v/>
      </c>
      <c r="O1351" s="156">
        <f t="shared" si="184"/>
        <v>3715.1784000000007</v>
      </c>
      <c r="P1351" s="156" t="e">
        <f t="shared" si="179"/>
        <v>#VALUE!</v>
      </c>
      <c r="Q1351" s="156" t="e">
        <f t="shared" si="180"/>
        <v>#VALUE!</v>
      </c>
      <c r="R1351" s="157" t="str">
        <f t="shared" si="177"/>
        <v>F</v>
      </c>
      <c r="S1351" s="157">
        <f t="shared" si="181"/>
        <v>17.98</v>
      </c>
      <c r="T1351" s="157">
        <f t="shared" si="178"/>
        <v>19.440000000000001</v>
      </c>
      <c r="U1351" s="157">
        <f>IF(M1351&lt;&gt;0,IF(M1351=SVS,0,IF(M1351=SVSg,0,IF(M1351=Stundenverrechnungssatz!G6321,0,IF(M1351=Stundenverrechnungssatz!I6321,0,IF(M1351=Stundenverrechnungssatz!K6321,0,IF(M1351=Stundenverrechnungssatz!M6321,0,1)))))))</f>
        <v>0</v>
      </c>
      <c r="V1351" s="20"/>
    </row>
    <row r="1352" spans="1:22" s="38" customFormat="1" ht="15" customHeight="1" x14ac:dyDescent="0.2">
      <c r="A1352" s="160">
        <v>1350</v>
      </c>
      <c r="B1352" s="161" t="s">
        <v>1369</v>
      </c>
      <c r="C1352" s="161" t="s">
        <v>1371</v>
      </c>
      <c r="D1352" s="161" t="s">
        <v>285</v>
      </c>
      <c r="E1352" s="161" t="s">
        <v>1449</v>
      </c>
      <c r="F1352" s="161" t="s">
        <v>212</v>
      </c>
      <c r="G1352" s="161" t="s">
        <v>219</v>
      </c>
      <c r="H1352" s="162">
        <v>105.14</v>
      </c>
      <c r="I1352" s="163" t="s">
        <v>214</v>
      </c>
      <c r="J1352" s="158" t="s">
        <v>36</v>
      </c>
      <c r="K1352" s="159"/>
      <c r="L1352" s="153">
        <v>191.11</v>
      </c>
      <c r="M1352" s="154">
        <f t="shared" si="182"/>
        <v>17.98</v>
      </c>
      <c r="N1352" s="155" t="str">
        <f t="shared" si="183"/>
        <v/>
      </c>
      <c r="O1352" s="156">
        <f t="shared" si="184"/>
        <v>20093.305400000001</v>
      </c>
      <c r="P1352" s="156" t="e">
        <f t="shared" si="179"/>
        <v>#VALUE!</v>
      </c>
      <c r="Q1352" s="156" t="e">
        <f t="shared" si="180"/>
        <v>#VALUE!</v>
      </c>
      <c r="R1352" s="157" t="str">
        <f t="shared" si="177"/>
        <v>F</v>
      </c>
      <c r="S1352" s="157">
        <f t="shared" si="181"/>
        <v>17.98</v>
      </c>
      <c r="T1352" s="157">
        <f t="shared" si="178"/>
        <v>105.14</v>
      </c>
      <c r="U1352" s="157">
        <f>IF(M1352&lt;&gt;0,IF(M1352=SVS,0,IF(M1352=SVSg,0,IF(M1352=Stundenverrechnungssatz!G6322,0,IF(M1352=Stundenverrechnungssatz!I6322,0,IF(M1352=Stundenverrechnungssatz!K6322,0,IF(M1352=Stundenverrechnungssatz!M6322,0,1)))))))</f>
        <v>0</v>
      </c>
      <c r="V1352" s="20"/>
    </row>
    <row r="1353" spans="1:22" s="38" customFormat="1" ht="15" customHeight="1" x14ac:dyDescent="0.2">
      <c r="A1353" s="160">
        <v>1351</v>
      </c>
      <c r="B1353" s="161" t="s">
        <v>1369</v>
      </c>
      <c r="C1353" s="161" t="s">
        <v>1371</v>
      </c>
      <c r="D1353" s="161" t="s">
        <v>285</v>
      </c>
      <c r="E1353" s="161" t="s">
        <v>1450</v>
      </c>
      <c r="F1353" s="161" t="s">
        <v>212</v>
      </c>
      <c r="G1353" s="161" t="s">
        <v>219</v>
      </c>
      <c r="H1353" s="162">
        <v>204.58</v>
      </c>
      <c r="I1353" s="163" t="s">
        <v>214</v>
      </c>
      <c r="J1353" s="158" t="s">
        <v>36</v>
      </c>
      <c r="K1353" s="159"/>
      <c r="L1353" s="153">
        <v>191.11</v>
      </c>
      <c r="M1353" s="154">
        <f t="shared" si="182"/>
        <v>17.98</v>
      </c>
      <c r="N1353" s="155" t="str">
        <f t="shared" si="183"/>
        <v/>
      </c>
      <c r="O1353" s="156">
        <f t="shared" si="184"/>
        <v>39097.283800000005</v>
      </c>
      <c r="P1353" s="156" t="e">
        <f t="shared" si="179"/>
        <v>#VALUE!</v>
      </c>
      <c r="Q1353" s="156" t="e">
        <f t="shared" si="180"/>
        <v>#VALUE!</v>
      </c>
      <c r="R1353" s="157" t="str">
        <f t="shared" si="177"/>
        <v>F</v>
      </c>
      <c r="S1353" s="157">
        <f t="shared" si="181"/>
        <v>17.98</v>
      </c>
      <c r="T1353" s="157">
        <f t="shared" si="178"/>
        <v>204.58</v>
      </c>
      <c r="U1353" s="157">
        <f>IF(M1353&lt;&gt;0,IF(M1353=SVS,0,IF(M1353=SVSg,0,IF(M1353=Stundenverrechnungssatz!G6323,0,IF(M1353=Stundenverrechnungssatz!I6323,0,IF(M1353=Stundenverrechnungssatz!K6323,0,IF(M1353=Stundenverrechnungssatz!M6323,0,1)))))))</f>
        <v>0</v>
      </c>
      <c r="V1353" s="20"/>
    </row>
    <row r="1354" spans="1:22" s="38" customFormat="1" ht="15" customHeight="1" x14ac:dyDescent="0.2">
      <c r="A1354" s="160">
        <v>1352</v>
      </c>
      <c r="B1354" s="161" t="s">
        <v>1369</v>
      </c>
      <c r="C1354" s="161" t="s">
        <v>1371</v>
      </c>
      <c r="D1354" s="161" t="s">
        <v>285</v>
      </c>
      <c r="E1354" s="161" t="s">
        <v>1451</v>
      </c>
      <c r="F1354" s="161" t="s">
        <v>212</v>
      </c>
      <c r="G1354" s="161" t="s">
        <v>219</v>
      </c>
      <c r="H1354" s="162">
        <v>65.11</v>
      </c>
      <c r="I1354" s="163" t="s">
        <v>214</v>
      </c>
      <c r="J1354" s="158" t="s">
        <v>36</v>
      </c>
      <c r="K1354" s="159"/>
      <c r="L1354" s="153">
        <v>191.11</v>
      </c>
      <c r="M1354" s="154">
        <f t="shared" si="182"/>
        <v>17.98</v>
      </c>
      <c r="N1354" s="155" t="str">
        <f t="shared" si="183"/>
        <v/>
      </c>
      <c r="O1354" s="156">
        <f t="shared" si="184"/>
        <v>12443.172100000002</v>
      </c>
      <c r="P1354" s="156" t="e">
        <f t="shared" si="179"/>
        <v>#VALUE!</v>
      </c>
      <c r="Q1354" s="156" t="e">
        <f t="shared" si="180"/>
        <v>#VALUE!</v>
      </c>
      <c r="R1354" s="157" t="str">
        <f t="shared" si="177"/>
        <v>F</v>
      </c>
      <c r="S1354" s="157">
        <f t="shared" si="181"/>
        <v>17.98</v>
      </c>
      <c r="T1354" s="157">
        <f t="shared" si="178"/>
        <v>65.11</v>
      </c>
      <c r="U1354" s="157">
        <f>IF(M1354&lt;&gt;0,IF(M1354=SVS,0,IF(M1354=SVSg,0,IF(M1354=Stundenverrechnungssatz!G6324,0,IF(M1354=Stundenverrechnungssatz!I6324,0,IF(M1354=Stundenverrechnungssatz!K6324,0,IF(M1354=Stundenverrechnungssatz!M6324,0,1)))))))</f>
        <v>0</v>
      </c>
      <c r="V1354" s="20"/>
    </row>
    <row r="1355" spans="1:22" s="38" customFormat="1" ht="15" customHeight="1" x14ac:dyDescent="0.2">
      <c r="A1355" s="160">
        <v>1353</v>
      </c>
      <c r="B1355" s="161" t="s">
        <v>1369</v>
      </c>
      <c r="C1355" s="161" t="s">
        <v>1371</v>
      </c>
      <c r="D1355" s="161" t="s">
        <v>285</v>
      </c>
      <c r="E1355" s="161" t="s">
        <v>1452</v>
      </c>
      <c r="F1355" s="161" t="s">
        <v>212</v>
      </c>
      <c r="G1355" s="161" t="s">
        <v>219</v>
      </c>
      <c r="H1355" s="162">
        <v>82.34</v>
      </c>
      <c r="I1355" s="163" t="s">
        <v>214</v>
      </c>
      <c r="J1355" s="158" t="s">
        <v>36</v>
      </c>
      <c r="K1355" s="159"/>
      <c r="L1355" s="153">
        <v>191.11</v>
      </c>
      <c r="M1355" s="154">
        <f t="shared" si="182"/>
        <v>17.98</v>
      </c>
      <c r="N1355" s="155" t="str">
        <f t="shared" si="183"/>
        <v/>
      </c>
      <c r="O1355" s="156">
        <f t="shared" si="184"/>
        <v>15735.997400000002</v>
      </c>
      <c r="P1355" s="156" t="e">
        <f t="shared" si="179"/>
        <v>#VALUE!</v>
      </c>
      <c r="Q1355" s="156" t="e">
        <f t="shared" si="180"/>
        <v>#VALUE!</v>
      </c>
      <c r="R1355" s="157" t="str">
        <f t="shared" si="177"/>
        <v>F</v>
      </c>
      <c r="S1355" s="157">
        <f t="shared" si="181"/>
        <v>17.98</v>
      </c>
      <c r="T1355" s="157">
        <f t="shared" si="178"/>
        <v>82.34</v>
      </c>
      <c r="U1355" s="157">
        <f>IF(M1355&lt;&gt;0,IF(M1355=SVS,0,IF(M1355=SVSg,0,IF(M1355=Stundenverrechnungssatz!G6325,0,IF(M1355=Stundenverrechnungssatz!I6325,0,IF(M1355=Stundenverrechnungssatz!K6325,0,IF(M1355=Stundenverrechnungssatz!M6325,0,1)))))))</f>
        <v>0</v>
      </c>
      <c r="V1355" s="20"/>
    </row>
    <row r="1356" spans="1:22" s="38" customFormat="1" ht="15" customHeight="1" x14ac:dyDescent="0.2">
      <c r="A1356" s="160">
        <v>1354</v>
      </c>
      <c r="B1356" s="161" t="s">
        <v>1369</v>
      </c>
      <c r="C1356" s="161" t="s">
        <v>1371</v>
      </c>
      <c r="D1356" s="161" t="s">
        <v>285</v>
      </c>
      <c r="E1356" s="161" t="s">
        <v>1453</v>
      </c>
      <c r="F1356" s="161" t="s">
        <v>303</v>
      </c>
      <c r="G1356" s="161" t="s">
        <v>219</v>
      </c>
      <c r="H1356" s="162">
        <v>16.21</v>
      </c>
      <c r="I1356" s="163" t="s">
        <v>214</v>
      </c>
      <c r="J1356" s="158" t="s">
        <v>36</v>
      </c>
      <c r="K1356" s="159"/>
      <c r="L1356" s="153">
        <v>191.11</v>
      </c>
      <c r="M1356" s="154">
        <f t="shared" si="182"/>
        <v>17.98</v>
      </c>
      <c r="N1356" s="155" t="str">
        <f t="shared" si="183"/>
        <v/>
      </c>
      <c r="O1356" s="156">
        <f t="shared" si="184"/>
        <v>3097.8931000000002</v>
      </c>
      <c r="P1356" s="156" t="e">
        <f t="shared" si="179"/>
        <v>#VALUE!</v>
      </c>
      <c r="Q1356" s="156" t="e">
        <f t="shared" si="180"/>
        <v>#VALUE!</v>
      </c>
      <c r="R1356" s="157" t="str">
        <f t="shared" si="177"/>
        <v>F</v>
      </c>
      <c r="S1356" s="157">
        <f t="shared" si="181"/>
        <v>17.98</v>
      </c>
      <c r="T1356" s="157">
        <f t="shared" si="178"/>
        <v>16.21</v>
      </c>
      <c r="U1356" s="157">
        <f>IF(M1356&lt;&gt;0,IF(M1356=SVS,0,IF(M1356=SVSg,0,IF(M1356=Stundenverrechnungssatz!G6326,0,IF(M1356=Stundenverrechnungssatz!I6326,0,IF(M1356=Stundenverrechnungssatz!K6326,0,IF(M1356=Stundenverrechnungssatz!M6326,0,1)))))))</f>
        <v>0</v>
      </c>
      <c r="V1356" s="20"/>
    </row>
    <row r="1357" spans="1:22" s="38" customFormat="1" ht="15" customHeight="1" x14ac:dyDescent="0.2">
      <c r="A1357" s="160">
        <v>1355</v>
      </c>
      <c r="B1357" s="161" t="s">
        <v>1369</v>
      </c>
      <c r="C1357" s="161" t="s">
        <v>1371</v>
      </c>
      <c r="D1357" s="161" t="s">
        <v>285</v>
      </c>
      <c r="E1357" s="161" t="s">
        <v>1454</v>
      </c>
      <c r="F1357" s="161" t="s">
        <v>303</v>
      </c>
      <c r="G1357" s="161" t="s">
        <v>219</v>
      </c>
      <c r="H1357" s="162">
        <v>17.71</v>
      </c>
      <c r="I1357" s="163" t="s">
        <v>214</v>
      </c>
      <c r="J1357" s="158" t="s">
        <v>36</v>
      </c>
      <c r="K1357" s="159"/>
      <c r="L1357" s="153">
        <v>191.11</v>
      </c>
      <c r="M1357" s="154">
        <f t="shared" si="182"/>
        <v>17.98</v>
      </c>
      <c r="N1357" s="155" t="str">
        <f t="shared" si="183"/>
        <v/>
      </c>
      <c r="O1357" s="156">
        <f t="shared" si="184"/>
        <v>3384.5581000000002</v>
      </c>
      <c r="P1357" s="156" t="e">
        <f t="shared" si="179"/>
        <v>#VALUE!</v>
      </c>
      <c r="Q1357" s="156" t="e">
        <f t="shared" si="180"/>
        <v>#VALUE!</v>
      </c>
      <c r="R1357" s="157" t="str">
        <f t="shared" si="177"/>
        <v>F</v>
      </c>
      <c r="S1357" s="157">
        <f t="shared" si="181"/>
        <v>17.98</v>
      </c>
      <c r="T1357" s="157">
        <f t="shared" si="178"/>
        <v>17.71</v>
      </c>
      <c r="U1357" s="157">
        <f>IF(M1357&lt;&gt;0,IF(M1357=SVS,0,IF(M1357=SVSg,0,IF(M1357=Stundenverrechnungssatz!G6327,0,IF(M1357=Stundenverrechnungssatz!I6327,0,IF(M1357=Stundenverrechnungssatz!K6327,0,IF(M1357=Stundenverrechnungssatz!M6327,0,1)))))))</f>
        <v>0</v>
      </c>
      <c r="V1357" s="20"/>
    </row>
    <row r="1358" spans="1:22" s="38" customFormat="1" ht="15" customHeight="1" x14ac:dyDescent="0.2">
      <c r="A1358" s="160">
        <v>1356</v>
      </c>
      <c r="B1358" s="161" t="s">
        <v>1369</v>
      </c>
      <c r="C1358" s="161" t="s">
        <v>1371</v>
      </c>
      <c r="D1358" s="161" t="s">
        <v>285</v>
      </c>
      <c r="E1358" s="161" t="s">
        <v>1440</v>
      </c>
      <c r="F1358" s="161" t="s">
        <v>303</v>
      </c>
      <c r="G1358" s="161" t="s">
        <v>219</v>
      </c>
      <c r="H1358" s="162">
        <v>6.3</v>
      </c>
      <c r="I1358" s="163" t="s">
        <v>214</v>
      </c>
      <c r="J1358" s="158" t="s">
        <v>36</v>
      </c>
      <c r="K1358" s="159"/>
      <c r="L1358" s="153">
        <v>191.11</v>
      </c>
      <c r="M1358" s="154">
        <f t="shared" si="182"/>
        <v>17.98</v>
      </c>
      <c r="N1358" s="155" t="str">
        <f t="shared" si="183"/>
        <v/>
      </c>
      <c r="O1358" s="156">
        <f t="shared" si="184"/>
        <v>1203.9930000000002</v>
      </c>
      <c r="P1358" s="156" t="e">
        <f t="shared" si="179"/>
        <v>#VALUE!</v>
      </c>
      <c r="Q1358" s="156" t="e">
        <f t="shared" si="180"/>
        <v>#VALUE!</v>
      </c>
      <c r="R1358" s="157" t="str">
        <f t="shared" si="177"/>
        <v>F</v>
      </c>
      <c r="S1358" s="157">
        <f t="shared" si="181"/>
        <v>17.98</v>
      </c>
      <c r="T1358" s="157">
        <f t="shared" si="178"/>
        <v>6.3</v>
      </c>
      <c r="U1358" s="157">
        <f>IF(M1358&lt;&gt;0,IF(M1358=SVS,0,IF(M1358=SVSg,0,IF(M1358=Stundenverrechnungssatz!G6328,0,IF(M1358=Stundenverrechnungssatz!I6328,0,IF(M1358=Stundenverrechnungssatz!K6328,0,IF(M1358=Stundenverrechnungssatz!M6328,0,1)))))))</f>
        <v>0</v>
      </c>
      <c r="V1358" s="20"/>
    </row>
    <row r="1359" spans="1:22" s="38" customFormat="1" ht="15" customHeight="1" x14ac:dyDescent="0.2">
      <c r="A1359" s="160">
        <v>1357</v>
      </c>
      <c r="B1359" s="161" t="s">
        <v>1369</v>
      </c>
      <c r="C1359" s="161" t="s">
        <v>1371</v>
      </c>
      <c r="D1359" s="161" t="s">
        <v>285</v>
      </c>
      <c r="E1359" s="161" t="s">
        <v>1455</v>
      </c>
      <c r="F1359" s="161" t="s">
        <v>783</v>
      </c>
      <c r="G1359" s="161" t="s">
        <v>531</v>
      </c>
      <c r="H1359" s="162">
        <v>518.83000000000004</v>
      </c>
      <c r="I1359" s="163" t="s">
        <v>214</v>
      </c>
      <c r="J1359" s="158" t="s">
        <v>58</v>
      </c>
      <c r="K1359" s="159"/>
      <c r="L1359" s="153">
        <v>191.11</v>
      </c>
      <c r="M1359" s="154">
        <f t="shared" si="182"/>
        <v>17.98</v>
      </c>
      <c r="N1359" s="155" t="str">
        <f t="shared" si="183"/>
        <v/>
      </c>
      <c r="O1359" s="156">
        <f t="shared" si="184"/>
        <v>99153.601300000009</v>
      </c>
      <c r="P1359" s="156" t="e">
        <f t="shared" si="179"/>
        <v>#VALUE!</v>
      </c>
      <c r="Q1359" s="156" t="e">
        <f t="shared" si="180"/>
        <v>#VALUE!</v>
      </c>
      <c r="R1359" s="157" t="str">
        <f t="shared" si="177"/>
        <v>H</v>
      </c>
      <c r="S1359" s="157">
        <f t="shared" si="181"/>
        <v>17.98</v>
      </c>
      <c r="T1359" s="157">
        <f t="shared" si="178"/>
        <v>518.83000000000004</v>
      </c>
      <c r="U1359" s="157">
        <f>IF(M1359&lt;&gt;0,IF(M1359=SVS,0,IF(M1359=SVSg,0,IF(M1359=Stundenverrechnungssatz!G6329,0,IF(M1359=Stundenverrechnungssatz!I6329,0,IF(M1359=Stundenverrechnungssatz!K6329,0,IF(M1359=Stundenverrechnungssatz!M6329,0,1)))))))</f>
        <v>0</v>
      </c>
      <c r="V1359" s="20"/>
    </row>
    <row r="1360" spans="1:22" s="38" customFormat="1" ht="15" customHeight="1" x14ac:dyDescent="0.2">
      <c r="A1360" s="160">
        <v>1358</v>
      </c>
      <c r="B1360" s="161" t="s">
        <v>1369</v>
      </c>
      <c r="C1360" s="161" t="s">
        <v>1371</v>
      </c>
      <c r="D1360" s="161" t="s">
        <v>285</v>
      </c>
      <c r="E1360" s="161" t="s">
        <v>361</v>
      </c>
      <c r="F1360" s="161" t="s">
        <v>1456</v>
      </c>
      <c r="G1360" s="161" t="s">
        <v>531</v>
      </c>
      <c r="H1360" s="162">
        <v>1.07</v>
      </c>
      <c r="I1360" s="163" t="s">
        <v>98</v>
      </c>
      <c r="J1360" s="158" t="s">
        <v>64</v>
      </c>
      <c r="K1360" s="159"/>
      <c r="L1360" s="153">
        <v>9</v>
      </c>
      <c r="M1360" s="154">
        <f t="shared" si="182"/>
        <v>17.98</v>
      </c>
      <c r="N1360" s="155" t="str">
        <f t="shared" si="183"/>
        <v/>
      </c>
      <c r="O1360" s="156">
        <f t="shared" si="184"/>
        <v>9.6300000000000008</v>
      </c>
      <c r="P1360" s="156" t="e">
        <f t="shared" si="179"/>
        <v>#VALUE!</v>
      </c>
      <c r="Q1360" s="156" t="e">
        <f t="shared" si="180"/>
        <v>#VALUE!</v>
      </c>
      <c r="R1360" s="157" t="str">
        <f t="shared" ref="R1360:R1423" si="185">LEFT(J1360,1)</f>
        <v>T</v>
      </c>
      <c r="S1360" s="157">
        <f t="shared" si="181"/>
        <v>17.98</v>
      </c>
      <c r="T1360" s="157">
        <f t="shared" si="178"/>
        <v>1.07</v>
      </c>
      <c r="U1360" s="157">
        <f>IF(M1360&lt;&gt;0,IF(M1360=SVS,0,IF(M1360=SVSg,0,IF(M1360=Stundenverrechnungssatz!G6330,0,IF(M1360=Stundenverrechnungssatz!I6330,0,IF(M1360=Stundenverrechnungssatz!K6330,0,IF(M1360=Stundenverrechnungssatz!M6330,0,1)))))))</f>
        <v>0</v>
      </c>
      <c r="V1360" s="20"/>
    </row>
    <row r="1361" spans="1:22" s="38" customFormat="1" ht="15" customHeight="1" x14ac:dyDescent="0.2">
      <c r="A1361" s="160">
        <v>1359</v>
      </c>
      <c r="B1361" s="161" t="s">
        <v>1369</v>
      </c>
      <c r="C1361" s="161" t="s">
        <v>1371</v>
      </c>
      <c r="D1361" s="161" t="s">
        <v>285</v>
      </c>
      <c r="E1361" s="161" t="s">
        <v>365</v>
      </c>
      <c r="F1361" s="161" t="s">
        <v>355</v>
      </c>
      <c r="G1361" s="161" t="s">
        <v>219</v>
      </c>
      <c r="H1361" s="162">
        <v>279.48</v>
      </c>
      <c r="I1361" s="163" t="s">
        <v>214</v>
      </c>
      <c r="J1361" s="158" t="s">
        <v>102</v>
      </c>
      <c r="K1361" s="159"/>
      <c r="L1361" s="153">
        <v>191.11</v>
      </c>
      <c r="M1361" s="154">
        <f t="shared" si="182"/>
        <v>17.98</v>
      </c>
      <c r="N1361" s="155" t="str">
        <f t="shared" si="183"/>
        <v/>
      </c>
      <c r="O1361" s="156">
        <f t="shared" si="184"/>
        <v>53411.422800000008</v>
      </c>
      <c r="P1361" s="156" t="e">
        <f t="shared" si="179"/>
        <v>#VALUE!</v>
      </c>
      <c r="Q1361" s="156" t="e">
        <f t="shared" si="180"/>
        <v>#VALUE!</v>
      </c>
      <c r="R1361" s="157" t="str">
        <f t="shared" si="185"/>
        <v>M</v>
      </c>
      <c r="S1361" s="157">
        <f t="shared" si="181"/>
        <v>17.98</v>
      </c>
      <c r="T1361" s="157">
        <f t="shared" si="178"/>
        <v>279.48</v>
      </c>
      <c r="U1361" s="157">
        <f>IF(M1361&lt;&gt;0,IF(M1361=SVS,0,IF(M1361=SVSg,0,IF(M1361=Stundenverrechnungssatz!G6331,0,IF(M1361=Stundenverrechnungssatz!I6331,0,IF(M1361=Stundenverrechnungssatz!K6331,0,IF(M1361=Stundenverrechnungssatz!M6331,0,1)))))))</f>
        <v>0</v>
      </c>
      <c r="V1361" s="20"/>
    </row>
    <row r="1362" spans="1:22" s="38" customFormat="1" ht="15" customHeight="1" x14ac:dyDescent="0.2">
      <c r="A1362" s="160">
        <v>1360</v>
      </c>
      <c r="B1362" s="161" t="s">
        <v>1369</v>
      </c>
      <c r="C1362" s="161" t="s">
        <v>1371</v>
      </c>
      <c r="D1362" s="161" t="s">
        <v>285</v>
      </c>
      <c r="E1362" s="161" t="s">
        <v>563</v>
      </c>
      <c r="F1362" s="161" t="s">
        <v>1457</v>
      </c>
      <c r="G1362" s="161" t="s">
        <v>333</v>
      </c>
      <c r="H1362" s="162">
        <v>30.02</v>
      </c>
      <c r="I1362" s="163"/>
      <c r="J1362" s="158" t="s">
        <v>102</v>
      </c>
      <c r="K1362" s="159"/>
      <c r="L1362" s="153">
        <v>191.11</v>
      </c>
      <c r="M1362" s="154">
        <f t="shared" si="182"/>
        <v>17.98</v>
      </c>
      <c r="N1362" s="155" t="str">
        <f t="shared" si="183"/>
        <v/>
      </c>
      <c r="O1362" s="156">
        <f t="shared" si="184"/>
        <v>5737.1222000000007</v>
      </c>
      <c r="P1362" s="156" t="e">
        <f t="shared" si="179"/>
        <v>#VALUE!</v>
      </c>
      <c r="Q1362" s="156" t="e">
        <f t="shared" si="180"/>
        <v>#VALUE!</v>
      </c>
      <c r="R1362" s="157" t="str">
        <f t="shared" si="185"/>
        <v>M</v>
      </c>
      <c r="S1362" s="157">
        <f t="shared" si="181"/>
        <v>17.98</v>
      </c>
      <c r="T1362" s="157">
        <f t="shared" si="178"/>
        <v>0</v>
      </c>
      <c r="U1362" s="157">
        <f>IF(M1362&lt;&gt;0,IF(M1362=SVS,0,IF(M1362=SVSg,0,IF(M1362=Stundenverrechnungssatz!G6332,0,IF(M1362=Stundenverrechnungssatz!I6332,0,IF(M1362=Stundenverrechnungssatz!K6332,0,IF(M1362=Stundenverrechnungssatz!M6332,0,1)))))))</f>
        <v>0</v>
      </c>
      <c r="V1362" s="20"/>
    </row>
    <row r="1363" spans="1:22" s="38" customFormat="1" ht="15" customHeight="1" x14ac:dyDescent="0.2">
      <c r="A1363" s="160">
        <v>1361</v>
      </c>
      <c r="B1363" s="161" t="s">
        <v>1369</v>
      </c>
      <c r="C1363" s="161" t="s">
        <v>1371</v>
      </c>
      <c r="D1363" s="161" t="s">
        <v>285</v>
      </c>
      <c r="E1363" s="161" t="s">
        <v>597</v>
      </c>
      <c r="F1363" s="161" t="s">
        <v>359</v>
      </c>
      <c r="G1363" s="161" t="s">
        <v>333</v>
      </c>
      <c r="H1363" s="162">
        <v>22</v>
      </c>
      <c r="I1363" s="163"/>
      <c r="J1363" s="158" t="s">
        <v>61</v>
      </c>
      <c r="K1363" s="159"/>
      <c r="L1363" s="153">
        <v>191.11</v>
      </c>
      <c r="M1363" s="154">
        <f t="shared" si="182"/>
        <v>17.98</v>
      </c>
      <c r="N1363" s="155" t="str">
        <f t="shared" si="183"/>
        <v/>
      </c>
      <c r="O1363" s="156">
        <f t="shared" si="184"/>
        <v>4204.42</v>
      </c>
      <c r="P1363" s="156" t="e">
        <f t="shared" si="179"/>
        <v>#VALUE!</v>
      </c>
      <c r="Q1363" s="156" t="e">
        <f t="shared" si="180"/>
        <v>#VALUE!</v>
      </c>
      <c r="R1363" s="157" t="str">
        <f t="shared" si="185"/>
        <v>K</v>
      </c>
      <c r="S1363" s="157">
        <f t="shared" si="181"/>
        <v>17.98</v>
      </c>
      <c r="T1363" s="157">
        <f t="shared" si="178"/>
        <v>0</v>
      </c>
      <c r="U1363" s="157">
        <f>IF(M1363&lt;&gt;0,IF(M1363=SVS,0,IF(M1363=SVSg,0,IF(M1363=Stundenverrechnungssatz!G6333,0,IF(M1363=Stundenverrechnungssatz!I6333,0,IF(M1363=Stundenverrechnungssatz!K6333,0,IF(M1363=Stundenverrechnungssatz!M6333,0,1)))))))</f>
        <v>0</v>
      </c>
      <c r="V1363" s="20"/>
    </row>
    <row r="1364" spans="1:22" s="38" customFormat="1" ht="15" customHeight="1" x14ac:dyDescent="0.2">
      <c r="A1364" s="160">
        <v>1362</v>
      </c>
      <c r="B1364" s="161" t="s">
        <v>1369</v>
      </c>
      <c r="C1364" s="161" t="s">
        <v>1371</v>
      </c>
      <c r="D1364" s="161" t="s">
        <v>285</v>
      </c>
      <c r="E1364" s="161" t="s">
        <v>1336</v>
      </c>
      <c r="F1364" s="161" t="s">
        <v>548</v>
      </c>
      <c r="G1364" s="161" t="s">
        <v>333</v>
      </c>
      <c r="H1364" s="162">
        <v>10.85</v>
      </c>
      <c r="I1364" s="163" t="s">
        <v>214</v>
      </c>
      <c r="J1364" s="158" t="s">
        <v>57</v>
      </c>
      <c r="K1364" s="159"/>
      <c r="L1364" s="153">
        <v>96.05</v>
      </c>
      <c r="M1364" s="154">
        <f t="shared" si="182"/>
        <v>17.98</v>
      </c>
      <c r="N1364" s="155" t="str">
        <f t="shared" si="183"/>
        <v/>
      </c>
      <c r="O1364" s="156">
        <f t="shared" si="184"/>
        <v>1042.1424999999999</v>
      </c>
      <c r="P1364" s="156" t="e">
        <f t="shared" si="179"/>
        <v>#VALUE!</v>
      </c>
      <c r="Q1364" s="156" t="e">
        <f t="shared" si="180"/>
        <v>#VALUE!</v>
      </c>
      <c r="R1364" s="157" t="str">
        <f t="shared" si="185"/>
        <v>G</v>
      </c>
      <c r="S1364" s="157">
        <f t="shared" si="181"/>
        <v>17.98</v>
      </c>
      <c r="T1364" s="157">
        <f t="shared" si="178"/>
        <v>10.85</v>
      </c>
      <c r="U1364" s="157">
        <f>IF(M1364&lt;&gt;0,IF(M1364=SVS,0,IF(M1364=SVSg,0,IF(M1364=Stundenverrechnungssatz!G6334,0,IF(M1364=Stundenverrechnungssatz!I6334,0,IF(M1364=Stundenverrechnungssatz!K6334,0,IF(M1364=Stundenverrechnungssatz!M6334,0,1)))))))</f>
        <v>0</v>
      </c>
      <c r="V1364" s="20"/>
    </row>
    <row r="1365" spans="1:22" s="38" customFormat="1" ht="15" customHeight="1" x14ac:dyDescent="0.2">
      <c r="A1365" s="160">
        <v>1363</v>
      </c>
      <c r="B1365" s="161" t="s">
        <v>1369</v>
      </c>
      <c r="C1365" s="161" t="s">
        <v>1371</v>
      </c>
      <c r="D1365" s="161" t="s">
        <v>285</v>
      </c>
      <c r="E1365" s="161" t="s">
        <v>1337</v>
      </c>
      <c r="F1365" s="161" t="s">
        <v>239</v>
      </c>
      <c r="G1365" s="161" t="s">
        <v>333</v>
      </c>
      <c r="H1365" s="162">
        <v>3.99</v>
      </c>
      <c r="I1365" s="163"/>
      <c r="J1365" s="158" t="s">
        <v>34</v>
      </c>
      <c r="K1365" s="159"/>
      <c r="L1365" s="153">
        <v>191.11</v>
      </c>
      <c r="M1365" s="154">
        <f t="shared" si="182"/>
        <v>17.98</v>
      </c>
      <c r="N1365" s="155" t="str">
        <f t="shared" si="183"/>
        <v/>
      </c>
      <c r="O1365" s="156">
        <f t="shared" si="184"/>
        <v>762.52890000000014</v>
      </c>
      <c r="P1365" s="156" t="e">
        <f t="shared" si="179"/>
        <v>#VALUE!</v>
      </c>
      <c r="Q1365" s="156" t="e">
        <f t="shared" si="180"/>
        <v>#VALUE!</v>
      </c>
      <c r="R1365" s="157" t="str">
        <f t="shared" si="185"/>
        <v>C</v>
      </c>
      <c r="S1365" s="157">
        <f t="shared" si="181"/>
        <v>17.98</v>
      </c>
      <c r="T1365" s="157">
        <f t="shared" si="178"/>
        <v>0</v>
      </c>
      <c r="U1365" s="157">
        <f>IF(M1365&lt;&gt;0,IF(M1365=SVS,0,IF(M1365=SVSg,0,IF(M1365=Stundenverrechnungssatz!G6335,0,IF(M1365=Stundenverrechnungssatz!I6335,0,IF(M1365=Stundenverrechnungssatz!K6335,0,IF(M1365=Stundenverrechnungssatz!M6335,0,1)))))))</f>
        <v>0</v>
      </c>
      <c r="V1365" s="20"/>
    </row>
    <row r="1366" spans="1:22" s="38" customFormat="1" ht="15" customHeight="1" x14ac:dyDescent="0.2">
      <c r="A1366" s="160">
        <v>1364</v>
      </c>
      <c r="B1366" s="161" t="s">
        <v>1369</v>
      </c>
      <c r="C1366" s="161" t="s">
        <v>1371</v>
      </c>
      <c r="D1366" s="161" t="s">
        <v>285</v>
      </c>
      <c r="E1366" s="161" t="s">
        <v>578</v>
      </c>
      <c r="F1366" s="161" t="s">
        <v>280</v>
      </c>
      <c r="G1366" s="161" t="s">
        <v>333</v>
      </c>
      <c r="H1366" s="162">
        <v>5.8</v>
      </c>
      <c r="I1366" s="163"/>
      <c r="J1366" s="158" t="s">
        <v>34</v>
      </c>
      <c r="K1366" s="159"/>
      <c r="L1366" s="153">
        <v>191.11</v>
      </c>
      <c r="M1366" s="154">
        <f t="shared" si="182"/>
        <v>17.98</v>
      </c>
      <c r="N1366" s="155" t="str">
        <f t="shared" si="183"/>
        <v/>
      </c>
      <c r="O1366" s="156">
        <f t="shared" si="184"/>
        <v>1108.4380000000001</v>
      </c>
      <c r="P1366" s="156" t="e">
        <f t="shared" si="179"/>
        <v>#VALUE!</v>
      </c>
      <c r="Q1366" s="156" t="e">
        <f t="shared" si="180"/>
        <v>#VALUE!</v>
      </c>
      <c r="R1366" s="157" t="str">
        <f t="shared" si="185"/>
        <v>C</v>
      </c>
      <c r="S1366" s="157">
        <f t="shared" si="181"/>
        <v>17.98</v>
      </c>
      <c r="T1366" s="157">
        <f t="shared" si="178"/>
        <v>0</v>
      </c>
      <c r="U1366" s="157">
        <f>IF(M1366&lt;&gt;0,IF(M1366=SVS,0,IF(M1366=SVSg,0,IF(M1366=Stundenverrechnungssatz!G6336,0,IF(M1366=Stundenverrechnungssatz!I6336,0,IF(M1366=Stundenverrechnungssatz!K6336,0,IF(M1366=Stundenverrechnungssatz!M6336,0,1)))))))</f>
        <v>0</v>
      </c>
      <c r="V1366" s="20"/>
    </row>
    <row r="1367" spans="1:22" s="38" customFormat="1" ht="15" customHeight="1" x14ac:dyDescent="0.2">
      <c r="A1367" s="160">
        <v>1365</v>
      </c>
      <c r="B1367" s="161" t="s">
        <v>1369</v>
      </c>
      <c r="C1367" s="161" t="s">
        <v>1371</v>
      </c>
      <c r="D1367" s="161" t="s">
        <v>285</v>
      </c>
      <c r="E1367" s="161" t="s">
        <v>1339</v>
      </c>
      <c r="F1367" s="161" t="s">
        <v>216</v>
      </c>
      <c r="G1367" s="161" t="s">
        <v>531</v>
      </c>
      <c r="H1367" s="162">
        <v>7.05</v>
      </c>
      <c r="I1367" s="163"/>
      <c r="J1367" s="158" t="s">
        <v>119</v>
      </c>
      <c r="K1367" s="159"/>
      <c r="L1367" s="153">
        <v>0</v>
      </c>
      <c r="M1367" s="154">
        <f t="shared" si="182"/>
        <v>17.98</v>
      </c>
      <c r="N1367" s="155">
        <f t="shared" si="183"/>
        <v>1.0000000000000001E-5</v>
      </c>
      <c r="O1367" s="156">
        <f t="shared" si="184"/>
        <v>0</v>
      </c>
      <c r="P1367" s="156">
        <f t="shared" si="179"/>
        <v>0</v>
      </c>
      <c r="Q1367" s="156">
        <f t="shared" si="180"/>
        <v>0</v>
      </c>
      <c r="R1367" s="157" t="str">
        <f t="shared" si="185"/>
        <v>n</v>
      </c>
      <c r="S1367" s="157">
        <f t="shared" si="181"/>
        <v>17.98</v>
      </c>
      <c r="T1367" s="157">
        <f t="shared" si="178"/>
        <v>0</v>
      </c>
      <c r="U1367" s="157">
        <f>IF(M1367&lt;&gt;0,IF(M1367=SVS,0,IF(M1367=SVSg,0,IF(M1367=Stundenverrechnungssatz!G6337,0,IF(M1367=Stundenverrechnungssatz!I6337,0,IF(M1367=Stundenverrechnungssatz!K6337,0,IF(M1367=Stundenverrechnungssatz!M6337,0,1)))))))</f>
        <v>0</v>
      </c>
      <c r="V1367" s="20"/>
    </row>
    <row r="1368" spans="1:22" s="38" customFormat="1" ht="15" customHeight="1" x14ac:dyDescent="0.2">
      <c r="A1368" s="160">
        <v>1366</v>
      </c>
      <c r="B1368" s="161" t="s">
        <v>1369</v>
      </c>
      <c r="C1368" s="161" t="s">
        <v>1371</v>
      </c>
      <c r="D1368" s="161" t="s">
        <v>285</v>
      </c>
      <c r="E1368" s="161" t="s">
        <v>1338</v>
      </c>
      <c r="F1368" s="161" t="s">
        <v>342</v>
      </c>
      <c r="G1368" s="161" t="s">
        <v>380</v>
      </c>
      <c r="H1368" s="162">
        <v>19.100000000000001</v>
      </c>
      <c r="I1368" s="163"/>
      <c r="J1368" s="158" t="s">
        <v>66</v>
      </c>
      <c r="K1368" s="159"/>
      <c r="L1368" s="153">
        <v>1</v>
      </c>
      <c r="M1368" s="154">
        <f t="shared" si="182"/>
        <v>17.98</v>
      </c>
      <c r="N1368" s="155" t="str">
        <f t="shared" si="183"/>
        <v/>
      </c>
      <c r="O1368" s="156">
        <f t="shared" si="184"/>
        <v>19.100000000000001</v>
      </c>
      <c r="P1368" s="156" t="e">
        <f t="shared" si="179"/>
        <v>#VALUE!</v>
      </c>
      <c r="Q1368" s="156" t="e">
        <f t="shared" si="180"/>
        <v>#VALUE!</v>
      </c>
      <c r="R1368" s="157" t="str">
        <f t="shared" si="185"/>
        <v>T</v>
      </c>
      <c r="S1368" s="157">
        <f t="shared" si="181"/>
        <v>17.98</v>
      </c>
      <c r="T1368" s="157">
        <f t="shared" si="178"/>
        <v>0</v>
      </c>
      <c r="U1368" s="157">
        <f>IF(M1368&lt;&gt;0,IF(M1368=SVS,0,IF(M1368=SVSg,0,IF(M1368=Stundenverrechnungssatz!G6338,0,IF(M1368=Stundenverrechnungssatz!I6338,0,IF(M1368=Stundenverrechnungssatz!K6338,0,IF(M1368=Stundenverrechnungssatz!M6338,0,1)))))))</f>
        <v>0</v>
      </c>
      <c r="V1368" s="20"/>
    </row>
    <row r="1369" spans="1:22" s="38" customFormat="1" ht="15" customHeight="1" x14ac:dyDescent="0.2">
      <c r="A1369" s="160">
        <v>1367</v>
      </c>
      <c r="B1369" s="161" t="s">
        <v>1369</v>
      </c>
      <c r="C1369" s="161" t="s">
        <v>1371</v>
      </c>
      <c r="D1369" s="161" t="s">
        <v>285</v>
      </c>
      <c r="E1369" s="161" t="s">
        <v>336</v>
      </c>
      <c r="F1369" s="161" t="s">
        <v>264</v>
      </c>
      <c r="G1369" s="161" t="s">
        <v>531</v>
      </c>
      <c r="H1369" s="162">
        <v>7.06</v>
      </c>
      <c r="I1369" s="163"/>
      <c r="J1369" s="158" t="s">
        <v>64</v>
      </c>
      <c r="K1369" s="159"/>
      <c r="L1369" s="153">
        <v>9</v>
      </c>
      <c r="M1369" s="154">
        <f t="shared" si="182"/>
        <v>17.98</v>
      </c>
      <c r="N1369" s="155" t="str">
        <f t="shared" si="183"/>
        <v/>
      </c>
      <c r="O1369" s="156">
        <f t="shared" si="184"/>
        <v>63.54</v>
      </c>
      <c r="P1369" s="156" t="e">
        <f t="shared" si="179"/>
        <v>#VALUE!</v>
      </c>
      <c r="Q1369" s="156" t="e">
        <f t="shared" si="180"/>
        <v>#VALUE!</v>
      </c>
      <c r="R1369" s="157" t="str">
        <f t="shared" si="185"/>
        <v>T</v>
      </c>
      <c r="S1369" s="157">
        <f t="shared" si="181"/>
        <v>17.98</v>
      </c>
      <c r="T1369" s="157">
        <f t="shared" si="178"/>
        <v>0</v>
      </c>
      <c r="U1369" s="157">
        <f>IF(M1369&lt;&gt;0,IF(M1369=SVS,0,IF(M1369=SVSg,0,IF(M1369=Stundenverrechnungssatz!G6339,0,IF(M1369=Stundenverrechnungssatz!I6339,0,IF(M1369=Stundenverrechnungssatz!K6339,0,IF(M1369=Stundenverrechnungssatz!M6339,0,1)))))))</f>
        <v>0</v>
      </c>
      <c r="V1369" s="20"/>
    </row>
    <row r="1370" spans="1:22" s="38" customFormat="1" ht="15" customHeight="1" x14ac:dyDescent="0.2">
      <c r="A1370" s="160">
        <v>1368</v>
      </c>
      <c r="B1370" s="161" t="s">
        <v>1369</v>
      </c>
      <c r="C1370" s="161" t="s">
        <v>1371</v>
      </c>
      <c r="D1370" s="161" t="s">
        <v>285</v>
      </c>
      <c r="E1370" s="161" t="s">
        <v>1458</v>
      </c>
      <c r="F1370" s="161" t="s">
        <v>212</v>
      </c>
      <c r="G1370" s="161" t="s">
        <v>219</v>
      </c>
      <c r="H1370" s="162">
        <v>51.92</v>
      </c>
      <c r="I1370" s="163" t="s">
        <v>214</v>
      </c>
      <c r="J1370" s="158" t="s">
        <v>36</v>
      </c>
      <c r="K1370" s="159"/>
      <c r="L1370" s="153">
        <v>191.11</v>
      </c>
      <c r="M1370" s="154">
        <f t="shared" si="182"/>
        <v>17.98</v>
      </c>
      <c r="N1370" s="155" t="str">
        <f t="shared" si="183"/>
        <v/>
      </c>
      <c r="O1370" s="156">
        <f t="shared" si="184"/>
        <v>9922.4312000000009</v>
      </c>
      <c r="P1370" s="156" t="e">
        <f t="shared" si="179"/>
        <v>#VALUE!</v>
      </c>
      <c r="Q1370" s="156" t="e">
        <f t="shared" si="180"/>
        <v>#VALUE!</v>
      </c>
      <c r="R1370" s="157" t="str">
        <f t="shared" si="185"/>
        <v>F</v>
      </c>
      <c r="S1370" s="157">
        <f t="shared" si="181"/>
        <v>17.98</v>
      </c>
      <c r="T1370" s="157">
        <f t="shared" si="178"/>
        <v>51.92</v>
      </c>
      <c r="U1370" s="157">
        <f>IF(M1370&lt;&gt;0,IF(M1370=SVS,0,IF(M1370=SVSg,0,IF(M1370=Stundenverrechnungssatz!G6340,0,IF(M1370=Stundenverrechnungssatz!I6340,0,IF(M1370=Stundenverrechnungssatz!K6340,0,IF(M1370=Stundenverrechnungssatz!M6340,0,1)))))))</f>
        <v>0</v>
      </c>
      <c r="V1370" s="20"/>
    </row>
    <row r="1371" spans="1:22" s="38" customFormat="1" ht="15" customHeight="1" x14ac:dyDescent="0.2">
      <c r="A1371" s="160">
        <v>1369</v>
      </c>
      <c r="B1371" s="161" t="s">
        <v>1369</v>
      </c>
      <c r="C1371" s="161" t="s">
        <v>1371</v>
      </c>
      <c r="D1371" s="161" t="s">
        <v>285</v>
      </c>
      <c r="E1371" s="161" t="s">
        <v>1459</v>
      </c>
      <c r="F1371" s="161" t="s">
        <v>231</v>
      </c>
      <c r="G1371" s="161" t="s">
        <v>219</v>
      </c>
      <c r="H1371" s="162">
        <v>32.58</v>
      </c>
      <c r="I1371" s="163"/>
      <c r="J1371" s="158" t="s">
        <v>52</v>
      </c>
      <c r="K1371" s="159"/>
      <c r="L1371" s="153">
        <v>191.11</v>
      </c>
      <c r="M1371" s="154">
        <f t="shared" si="182"/>
        <v>17.98</v>
      </c>
      <c r="N1371" s="155" t="str">
        <f t="shared" si="183"/>
        <v/>
      </c>
      <c r="O1371" s="156">
        <f t="shared" si="184"/>
        <v>6226.3638000000001</v>
      </c>
      <c r="P1371" s="156" t="e">
        <f t="shared" si="179"/>
        <v>#VALUE!</v>
      </c>
      <c r="Q1371" s="156" t="e">
        <f t="shared" si="180"/>
        <v>#VALUE!</v>
      </c>
      <c r="R1371" s="157" t="str">
        <f t="shared" si="185"/>
        <v>E</v>
      </c>
      <c r="S1371" s="157">
        <f t="shared" si="181"/>
        <v>17.98</v>
      </c>
      <c r="T1371" s="157">
        <f t="shared" si="178"/>
        <v>0</v>
      </c>
      <c r="U1371" s="157">
        <f>IF(M1371&lt;&gt;0,IF(M1371=SVS,0,IF(M1371=SVSg,0,IF(M1371=Stundenverrechnungssatz!G6341,0,IF(M1371=Stundenverrechnungssatz!I6341,0,IF(M1371=Stundenverrechnungssatz!K6341,0,IF(M1371=Stundenverrechnungssatz!M6341,0,1)))))))</f>
        <v>0</v>
      </c>
      <c r="V1371" s="20"/>
    </row>
    <row r="1372" spans="1:22" s="38" customFormat="1" ht="15" customHeight="1" x14ac:dyDescent="0.2">
      <c r="A1372" s="160">
        <v>1370</v>
      </c>
      <c r="B1372" s="161" t="s">
        <v>1369</v>
      </c>
      <c r="C1372" s="161" t="s">
        <v>1371</v>
      </c>
      <c r="D1372" s="161" t="s">
        <v>285</v>
      </c>
      <c r="E1372" s="161" t="s">
        <v>1460</v>
      </c>
      <c r="F1372" s="161" t="s">
        <v>231</v>
      </c>
      <c r="G1372" s="161" t="s">
        <v>219</v>
      </c>
      <c r="H1372" s="162">
        <v>12.58</v>
      </c>
      <c r="I1372" s="163"/>
      <c r="J1372" s="158" t="s">
        <v>52</v>
      </c>
      <c r="K1372" s="159"/>
      <c r="L1372" s="153">
        <v>191.11</v>
      </c>
      <c r="M1372" s="154">
        <f t="shared" si="182"/>
        <v>17.98</v>
      </c>
      <c r="N1372" s="155" t="str">
        <f t="shared" si="183"/>
        <v/>
      </c>
      <c r="O1372" s="156">
        <f t="shared" si="184"/>
        <v>2404.1638000000003</v>
      </c>
      <c r="P1372" s="156" t="e">
        <f t="shared" si="179"/>
        <v>#VALUE!</v>
      </c>
      <c r="Q1372" s="156" t="e">
        <f t="shared" si="180"/>
        <v>#VALUE!</v>
      </c>
      <c r="R1372" s="157" t="str">
        <f t="shared" si="185"/>
        <v>E</v>
      </c>
      <c r="S1372" s="157">
        <f t="shared" si="181"/>
        <v>17.98</v>
      </c>
      <c r="T1372" s="157">
        <f t="shared" si="178"/>
        <v>0</v>
      </c>
      <c r="U1372" s="157">
        <f>IF(M1372&lt;&gt;0,IF(M1372=SVS,0,IF(M1372=SVSg,0,IF(M1372=Stundenverrechnungssatz!G6342,0,IF(M1372=Stundenverrechnungssatz!I6342,0,IF(M1372=Stundenverrechnungssatz!K6342,0,IF(M1372=Stundenverrechnungssatz!M6342,0,1)))))))</f>
        <v>0</v>
      </c>
      <c r="V1372" s="20"/>
    </row>
    <row r="1373" spans="1:22" s="38" customFormat="1" ht="15" customHeight="1" x14ac:dyDescent="0.2">
      <c r="A1373" s="160">
        <v>1371</v>
      </c>
      <c r="B1373" s="161" t="s">
        <v>1369</v>
      </c>
      <c r="C1373" s="161" t="s">
        <v>1371</v>
      </c>
      <c r="D1373" s="161" t="s">
        <v>285</v>
      </c>
      <c r="E1373" s="161" t="s">
        <v>1461</v>
      </c>
      <c r="F1373" s="161" t="s">
        <v>212</v>
      </c>
      <c r="G1373" s="161" t="s">
        <v>219</v>
      </c>
      <c r="H1373" s="162">
        <v>21.59</v>
      </c>
      <c r="I1373" s="163" t="s">
        <v>214</v>
      </c>
      <c r="J1373" s="158" t="s">
        <v>36</v>
      </c>
      <c r="K1373" s="159"/>
      <c r="L1373" s="153">
        <v>191.11</v>
      </c>
      <c r="M1373" s="154">
        <f t="shared" si="182"/>
        <v>17.98</v>
      </c>
      <c r="N1373" s="155" t="str">
        <f t="shared" si="183"/>
        <v/>
      </c>
      <c r="O1373" s="156">
        <f t="shared" si="184"/>
        <v>4126.0649000000003</v>
      </c>
      <c r="P1373" s="156" t="e">
        <f t="shared" si="179"/>
        <v>#VALUE!</v>
      </c>
      <c r="Q1373" s="156" t="e">
        <f t="shared" si="180"/>
        <v>#VALUE!</v>
      </c>
      <c r="R1373" s="157" t="str">
        <f t="shared" si="185"/>
        <v>F</v>
      </c>
      <c r="S1373" s="157">
        <f t="shared" si="181"/>
        <v>17.98</v>
      </c>
      <c r="T1373" s="157">
        <f t="shared" si="178"/>
        <v>21.59</v>
      </c>
      <c r="U1373" s="157">
        <f>IF(M1373&lt;&gt;0,IF(M1373=SVS,0,IF(M1373=SVSg,0,IF(M1373=Stundenverrechnungssatz!G6343,0,IF(M1373=Stundenverrechnungssatz!I6343,0,IF(M1373=Stundenverrechnungssatz!K6343,0,IF(M1373=Stundenverrechnungssatz!M6343,0,1)))))))</f>
        <v>0</v>
      </c>
      <c r="V1373" s="20"/>
    </row>
    <row r="1374" spans="1:22" s="38" customFormat="1" ht="15" customHeight="1" x14ac:dyDescent="0.2">
      <c r="A1374" s="160">
        <v>1372</v>
      </c>
      <c r="B1374" s="161" t="s">
        <v>1369</v>
      </c>
      <c r="C1374" s="161" t="s">
        <v>1371</v>
      </c>
      <c r="D1374" s="161" t="s">
        <v>285</v>
      </c>
      <c r="E1374" s="161" t="s">
        <v>1462</v>
      </c>
      <c r="F1374" s="161" t="s">
        <v>231</v>
      </c>
      <c r="G1374" s="161" t="s">
        <v>219</v>
      </c>
      <c r="H1374" s="162">
        <v>17.66</v>
      </c>
      <c r="I1374" s="163"/>
      <c r="J1374" s="158" t="s">
        <v>52</v>
      </c>
      <c r="K1374" s="159"/>
      <c r="L1374" s="153">
        <v>191.11</v>
      </c>
      <c r="M1374" s="154">
        <f t="shared" si="182"/>
        <v>17.98</v>
      </c>
      <c r="N1374" s="155" t="str">
        <f t="shared" si="183"/>
        <v/>
      </c>
      <c r="O1374" s="156">
        <f t="shared" si="184"/>
        <v>3375.0026000000003</v>
      </c>
      <c r="P1374" s="156" t="e">
        <f t="shared" si="179"/>
        <v>#VALUE!</v>
      </c>
      <c r="Q1374" s="156" t="e">
        <f t="shared" si="180"/>
        <v>#VALUE!</v>
      </c>
      <c r="R1374" s="157" t="str">
        <f t="shared" si="185"/>
        <v>E</v>
      </c>
      <c r="S1374" s="157">
        <f t="shared" si="181"/>
        <v>17.98</v>
      </c>
      <c r="T1374" s="157">
        <f t="shared" si="178"/>
        <v>0</v>
      </c>
      <c r="U1374" s="157">
        <f>IF(M1374&lt;&gt;0,IF(M1374=SVS,0,IF(M1374=SVSg,0,IF(M1374=Stundenverrechnungssatz!G6344,0,IF(M1374=Stundenverrechnungssatz!I6344,0,IF(M1374=Stundenverrechnungssatz!K6344,0,IF(M1374=Stundenverrechnungssatz!M6344,0,1)))))))</f>
        <v>0</v>
      </c>
      <c r="V1374" s="20"/>
    </row>
    <row r="1375" spans="1:22" s="38" customFormat="1" ht="15" customHeight="1" x14ac:dyDescent="0.2">
      <c r="A1375" s="160">
        <v>1373</v>
      </c>
      <c r="B1375" s="161" t="s">
        <v>1369</v>
      </c>
      <c r="C1375" s="161" t="s">
        <v>1371</v>
      </c>
      <c r="D1375" s="161" t="s">
        <v>285</v>
      </c>
      <c r="E1375" s="161" t="s">
        <v>1463</v>
      </c>
      <c r="F1375" s="161" t="s">
        <v>212</v>
      </c>
      <c r="G1375" s="161" t="s">
        <v>219</v>
      </c>
      <c r="H1375" s="162">
        <v>49.58</v>
      </c>
      <c r="I1375" s="163"/>
      <c r="J1375" s="158" t="s">
        <v>36</v>
      </c>
      <c r="K1375" s="159"/>
      <c r="L1375" s="153">
        <v>191.11</v>
      </c>
      <c r="M1375" s="154">
        <f t="shared" si="182"/>
        <v>17.98</v>
      </c>
      <c r="N1375" s="155" t="str">
        <f t="shared" si="183"/>
        <v/>
      </c>
      <c r="O1375" s="156">
        <f t="shared" si="184"/>
        <v>9475.2338</v>
      </c>
      <c r="P1375" s="156" t="e">
        <f t="shared" si="179"/>
        <v>#VALUE!</v>
      </c>
      <c r="Q1375" s="156" t="e">
        <f t="shared" si="180"/>
        <v>#VALUE!</v>
      </c>
      <c r="R1375" s="157" t="str">
        <f t="shared" si="185"/>
        <v>F</v>
      </c>
      <c r="S1375" s="157">
        <f t="shared" si="181"/>
        <v>17.98</v>
      </c>
      <c r="T1375" s="157">
        <f t="shared" si="178"/>
        <v>0</v>
      </c>
      <c r="U1375" s="157">
        <f>IF(M1375&lt;&gt;0,IF(M1375=SVS,0,IF(M1375=SVSg,0,IF(M1375=Stundenverrechnungssatz!G6345,0,IF(M1375=Stundenverrechnungssatz!I6345,0,IF(M1375=Stundenverrechnungssatz!K6345,0,IF(M1375=Stundenverrechnungssatz!M6345,0,1)))))))</f>
        <v>0</v>
      </c>
      <c r="V1375" s="20"/>
    </row>
    <row r="1376" spans="1:22" s="38" customFormat="1" ht="15" customHeight="1" x14ac:dyDescent="0.2">
      <c r="A1376" s="160">
        <v>1374</v>
      </c>
      <c r="B1376" s="161" t="s">
        <v>1369</v>
      </c>
      <c r="C1376" s="161" t="s">
        <v>1371</v>
      </c>
      <c r="D1376" s="161" t="s">
        <v>285</v>
      </c>
      <c r="E1376" s="161" t="s">
        <v>1464</v>
      </c>
      <c r="F1376" s="161" t="s">
        <v>231</v>
      </c>
      <c r="G1376" s="161" t="s">
        <v>219</v>
      </c>
      <c r="H1376" s="162">
        <v>16.18</v>
      </c>
      <c r="I1376" s="163"/>
      <c r="J1376" s="158" t="s">
        <v>52</v>
      </c>
      <c r="K1376" s="159"/>
      <c r="L1376" s="153">
        <v>191.11</v>
      </c>
      <c r="M1376" s="154">
        <f t="shared" si="182"/>
        <v>17.98</v>
      </c>
      <c r="N1376" s="155" t="str">
        <f t="shared" si="183"/>
        <v/>
      </c>
      <c r="O1376" s="156">
        <f t="shared" si="184"/>
        <v>3092.1598000000004</v>
      </c>
      <c r="P1376" s="156" t="e">
        <f t="shared" si="179"/>
        <v>#VALUE!</v>
      </c>
      <c r="Q1376" s="156" t="e">
        <f t="shared" si="180"/>
        <v>#VALUE!</v>
      </c>
      <c r="R1376" s="157" t="str">
        <f t="shared" si="185"/>
        <v>E</v>
      </c>
      <c r="S1376" s="157">
        <f t="shared" si="181"/>
        <v>17.98</v>
      </c>
      <c r="T1376" s="157">
        <f t="shared" si="178"/>
        <v>0</v>
      </c>
      <c r="U1376" s="157">
        <f>IF(M1376&lt;&gt;0,IF(M1376=SVS,0,IF(M1376=SVSg,0,IF(M1376=Stundenverrechnungssatz!G6346,0,IF(M1376=Stundenverrechnungssatz!I6346,0,IF(M1376=Stundenverrechnungssatz!K6346,0,IF(M1376=Stundenverrechnungssatz!M6346,0,1)))))))</f>
        <v>0</v>
      </c>
      <c r="V1376" s="20"/>
    </row>
    <row r="1377" spans="1:22" s="38" customFormat="1" ht="15" customHeight="1" x14ac:dyDescent="0.2">
      <c r="A1377" s="160">
        <v>1375</v>
      </c>
      <c r="B1377" s="161" t="s">
        <v>1369</v>
      </c>
      <c r="C1377" s="161" t="s">
        <v>1371</v>
      </c>
      <c r="D1377" s="161" t="s">
        <v>285</v>
      </c>
      <c r="E1377" s="161" t="s">
        <v>1465</v>
      </c>
      <c r="F1377" s="161" t="s">
        <v>212</v>
      </c>
      <c r="G1377" s="161" t="s">
        <v>219</v>
      </c>
      <c r="H1377" s="162">
        <v>2.41</v>
      </c>
      <c r="I1377" s="163" t="s">
        <v>214</v>
      </c>
      <c r="J1377" s="158" t="s">
        <v>36</v>
      </c>
      <c r="K1377" s="159"/>
      <c r="L1377" s="153">
        <v>191.11</v>
      </c>
      <c r="M1377" s="154">
        <f t="shared" si="182"/>
        <v>17.98</v>
      </c>
      <c r="N1377" s="155" t="str">
        <f t="shared" si="183"/>
        <v/>
      </c>
      <c r="O1377" s="156">
        <f t="shared" si="184"/>
        <v>460.57510000000008</v>
      </c>
      <c r="P1377" s="156" t="e">
        <f t="shared" si="179"/>
        <v>#VALUE!</v>
      </c>
      <c r="Q1377" s="156" t="e">
        <f t="shared" si="180"/>
        <v>#VALUE!</v>
      </c>
      <c r="R1377" s="157" t="str">
        <f t="shared" si="185"/>
        <v>F</v>
      </c>
      <c r="S1377" s="157">
        <f t="shared" si="181"/>
        <v>17.98</v>
      </c>
      <c r="T1377" s="157">
        <f t="shared" si="178"/>
        <v>2.41</v>
      </c>
      <c r="U1377" s="157">
        <f>IF(M1377&lt;&gt;0,IF(M1377=SVS,0,IF(M1377=SVSg,0,IF(M1377=Stundenverrechnungssatz!G6347,0,IF(M1377=Stundenverrechnungssatz!I6347,0,IF(M1377=Stundenverrechnungssatz!K6347,0,IF(M1377=Stundenverrechnungssatz!M6347,0,1)))))))</f>
        <v>0</v>
      </c>
      <c r="V1377" s="20"/>
    </row>
    <row r="1378" spans="1:22" s="38" customFormat="1" ht="15" customHeight="1" x14ac:dyDescent="0.2">
      <c r="A1378" s="160">
        <v>1376</v>
      </c>
      <c r="B1378" s="161" t="s">
        <v>1369</v>
      </c>
      <c r="C1378" s="161" t="s">
        <v>1371</v>
      </c>
      <c r="D1378" s="161" t="s">
        <v>285</v>
      </c>
      <c r="E1378" s="161" t="s">
        <v>1466</v>
      </c>
      <c r="F1378" s="161" t="s">
        <v>231</v>
      </c>
      <c r="G1378" s="161" t="s">
        <v>219</v>
      </c>
      <c r="H1378" s="162">
        <v>14.89</v>
      </c>
      <c r="I1378" s="163"/>
      <c r="J1378" s="158" t="s">
        <v>52</v>
      </c>
      <c r="K1378" s="159"/>
      <c r="L1378" s="153">
        <v>191.11</v>
      </c>
      <c r="M1378" s="154">
        <f t="shared" si="182"/>
        <v>17.98</v>
      </c>
      <c r="N1378" s="155" t="str">
        <f t="shared" si="183"/>
        <v/>
      </c>
      <c r="O1378" s="156">
        <f t="shared" si="184"/>
        <v>2845.6279000000004</v>
      </c>
      <c r="P1378" s="156" t="e">
        <f t="shared" si="179"/>
        <v>#VALUE!</v>
      </c>
      <c r="Q1378" s="156" t="e">
        <f t="shared" si="180"/>
        <v>#VALUE!</v>
      </c>
      <c r="R1378" s="157" t="str">
        <f t="shared" si="185"/>
        <v>E</v>
      </c>
      <c r="S1378" s="157">
        <f t="shared" si="181"/>
        <v>17.98</v>
      </c>
      <c r="T1378" s="157">
        <f t="shared" si="178"/>
        <v>0</v>
      </c>
      <c r="U1378" s="157">
        <f>IF(M1378&lt;&gt;0,IF(M1378=SVS,0,IF(M1378=SVSg,0,IF(M1378=Stundenverrechnungssatz!G6348,0,IF(M1378=Stundenverrechnungssatz!I6348,0,IF(M1378=Stundenverrechnungssatz!K6348,0,IF(M1378=Stundenverrechnungssatz!M6348,0,1)))))))</f>
        <v>0</v>
      </c>
      <c r="V1378" s="20"/>
    </row>
    <row r="1379" spans="1:22" s="38" customFormat="1" ht="15" customHeight="1" x14ac:dyDescent="0.2">
      <c r="A1379" s="160">
        <v>1377</v>
      </c>
      <c r="B1379" s="161" t="s">
        <v>1369</v>
      </c>
      <c r="C1379" s="161" t="s">
        <v>1371</v>
      </c>
      <c r="D1379" s="161" t="s">
        <v>285</v>
      </c>
      <c r="E1379" s="161" t="s">
        <v>1467</v>
      </c>
      <c r="F1379" s="161" t="s">
        <v>212</v>
      </c>
      <c r="G1379" s="161" t="s">
        <v>219</v>
      </c>
      <c r="H1379" s="162">
        <v>6.1</v>
      </c>
      <c r="I1379" s="163" t="s">
        <v>214</v>
      </c>
      <c r="J1379" s="158" t="s">
        <v>36</v>
      </c>
      <c r="K1379" s="159"/>
      <c r="L1379" s="153">
        <v>191.11</v>
      </c>
      <c r="M1379" s="154">
        <f t="shared" si="182"/>
        <v>17.98</v>
      </c>
      <c r="N1379" s="155" t="str">
        <f t="shared" si="183"/>
        <v/>
      </c>
      <c r="O1379" s="156">
        <f t="shared" si="184"/>
        <v>1165.771</v>
      </c>
      <c r="P1379" s="156" t="e">
        <f t="shared" si="179"/>
        <v>#VALUE!</v>
      </c>
      <c r="Q1379" s="156" t="e">
        <f t="shared" si="180"/>
        <v>#VALUE!</v>
      </c>
      <c r="R1379" s="157" t="str">
        <f t="shared" si="185"/>
        <v>F</v>
      </c>
      <c r="S1379" s="157">
        <f t="shared" si="181"/>
        <v>17.98</v>
      </c>
      <c r="T1379" s="157">
        <f t="shared" si="178"/>
        <v>6.1</v>
      </c>
      <c r="U1379" s="157">
        <f>IF(M1379&lt;&gt;0,IF(M1379=SVS,0,IF(M1379=SVSg,0,IF(M1379=Stundenverrechnungssatz!G6349,0,IF(M1379=Stundenverrechnungssatz!I6349,0,IF(M1379=Stundenverrechnungssatz!K6349,0,IF(M1379=Stundenverrechnungssatz!M6349,0,1)))))))</f>
        <v>0</v>
      </c>
      <c r="V1379" s="20"/>
    </row>
    <row r="1380" spans="1:22" s="38" customFormat="1" ht="15" customHeight="1" x14ac:dyDescent="0.2">
      <c r="A1380" s="160">
        <v>1378</v>
      </c>
      <c r="B1380" s="161" t="s">
        <v>1369</v>
      </c>
      <c r="C1380" s="161" t="s">
        <v>1371</v>
      </c>
      <c r="D1380" s="161" t="s">
        <v>285</v>
      </c>
      <c r="E1380" s="161" t="s">
        <v>1468</v>
      </c>
      <c r="F1380" s="161" t="s">
        <v>231</v>
      </c>
      <c r="G1380" s="161" t="s">
        <v>1469</v>
      </c>
      <c r="H1380" s="162">
        <v>16.86</v>
      </c>
      <c r="I1380" s="163"/>
      <c r="J1380" s="158" t="s">
        <v>52</v>
      </c>
      <c r="K1380" s="159"/>
      <c r="L1380" s="153">
        <v>191.11</v>
      </c>
      <c r="M1380" s="154">
        <f t="shared" si="182"/>
        <v>17.98</v>
      </c>
      <c r="N1380" s="155" t="str">
        <f t="shared" si="183"/>
        <v/>
      </c>
      <c r="O1380" s="156">
        <f t="shared" si="184"/>
        <v>3222.1146000000003</v>
      </c>
      <c r="P1380" s="156" t="e">
        <f t="shared" si="179"/>
        <v>#VALUE!</v>
      </c>
      <c r="Q1380" s="156" t="e">
        <f t="shared" si="180"/>
        <v>#VALUE!</v>
      </c>
      <c r="R1380" s="157" t="str">
        <f t="shared" si="185"/>
        <v>E</v>
      </c>
      <c r="S1380" s="157">
        <f t="shared" si="181"/>
        <v>17.98</v>
      </c>
      <c r="T1380" s="157">
        <f t="shared" si="178"/>
        <v>0</v>
      </c>
      <c r="U1380" s="157">
        <f>IF(M1380&lt;&gt;0,IF(M1380=SVS,0,IF(M1380=SVSg,0,IF(M1380=Stundenverrechnungssatz!G6350,0,IF(M1380=Stundenverrechnungssatz!I6350,0,IF(M1380=Stundenverrechnungssatz!K6350,0,IF(M1380=Stundenverrechnungssatz!M6350,0,1)))))))</f>
        <v>0</v>
      </c>
      <c r="V1380" s="20"/>
    </row>
    <row r="1381" spans="1:22" s="38" customFormat="1" ht="15" customHeight="1" x14ac:dyDescent="0.2">
      <c r="A1381" s="160">
        <v>1379</v>
      </c>
      <c r="B1381" s="161" t="s">
        <v>1369</v>
      </c>
      <c r="C1381" s="161" t="s">
        <v>1371</v>
      </c>
      <c r="D1381" s="161" t="s">
        <v>285</v>
      </c>
      <c r="E1381" s="161" t="s">
        <v>1470</v>
      </c>
      <c r="F1381" s="161" t="s">
        <v>212</v>
      </c>
      <c r="G1381" s="161" t="s">
        <v>219</v>
      </c>
      <c r="H1381" s="162">
        <v>0.87</v>
      </c>
      <c r="I1381" s="163" t="s">
        <v>214</v>
      </c>
      <c r="J1381" s="158" t="s">
        <v>36</v>
      </c>
      <c r="K1381" s="159"/>
      <c r="L1381" s="153">
        <v>191.11</v>
      </c>
      <c r="M1381" s="154">
        <f t="shared" si="182"/>
        <v>17.98</v>
      </c>
      <c r="N1381" s="155" t="str">
        <f t="shared" si="183"/>
        <v/>
      </c>
      <c r="O1381" s="156">
        <f t="shared" si="184"/>
        <v>166.26570000000001</v>
      </c>
      <c r="P1381" s="156" t="e">
        <f t="shared" si="179"/>
        <v>#VALUE!</v>
      </c>
      <c r="Q1381" s="156" t="e">
        <f t="shared" si="180"/>
        <v>#VALUE!</v>
      </c>
      <c r="R1381" s="157" t="str">
        <f t="shared" si="185"/>
        <v>F</v>
      </c>
      <c r="S1381" s="157">
        <f t="shared" si="181"/>
        <v>17.98</v>
      </c>
      <c r="T1381" s="157">
        <f t="shared" si="178"/>
        <v>0.87</v>
      </c>
      <c r="U1381" s="157">
        <f>IF(M1381&lt;&gt;0,IF(M1381=SVS,0,IF(M1381=SVSg,0,IF(M1381=Stundenverrechnungssatz!G6351,0,IF(M1381=Stundenverrechnungssatz!I6351,0,IF(M1381=Stundenverrechnungssatz!K6351,0,IF(M1381=Stundenverrechnungssatz!M6351,0,1)))))))</f>
        <v>0</v>
      </c>
      <c r="V1381" s="20"/>
    </row>
    <row r="1382" spans="1:22" s="38" customFormat="1" ht="15" customHeight="1" x14ac:dyDescent="0.2">
      <c r="A1382" s="160">
        <v>1380</v>
      </c>
      <c r="B1382" s="161" t="s">
        <v>1369</v>
      </c>
      <c r="C1382" s="161" t="s">
        <v>1371</v>
      </c>
      <c r="D1382" s="161" t="s">
        <v>285</v>
      </c>
      <c r="E1382" s="161" t="s">
        <v>1471</v>
      </c>
      <c r="F1382" s="161" t="s">
        <v>231</v>
      </c>
      <c r="G1382" s="161" t="s">
        <v>531</v>
      </c>
      <c r="H1382" s="162">
        <v>1.43</v>
      </c>
      <c r="I1382" s="163"/>
      <c r="J1382" s="158" t="s">
        <v>52</v>
      </c>
      <c r="K1382" s="159"/>
      <c r="L1382" s="153">
        <v>191.11</v>
      </c>
      <c r="M1382" s="154">
        <f t="shared" si="182"/>
        <v>17.98</v>
      </c>
      <c r="N1382" s="155" t="str">
        <f t="shared" si="183"/>
        <v/>
      </c>
      <c r="O1382" s="156">
        <f t="shared" si="184"/>
        <v>273.28730000000002</v>
      </c>
      <c r="P1382" s="156" t="e">
        <f t="shared" si="179"/>
        <v>#VALUE!</v>
      </c>
      <c r="Q1382" s="156" t="e">
        <f t="shared" si="180"/>
        <v>#VALUE!</v>
      </c>
      <c r="R1382" s="157" t="str">
        <f t="shared" si="185"/>
        <v>E</v>
      </c>
      <c r="S1382" s="157">
        <f t="shared" si="181"/>
        <v>17.98</v>
      </c>
      <c r="T1382" s="157">
        <f t="shared" si="178"/>
        <v>0</v>
      </c>
      <c r="U1382" s="157">
        <f>IF(M1382&lt;&gt;0,IF(M1382=SVS,0,IF(M1382=SVSg,0,IF(M1382=Stundenverrechnungssatz!G6352,0,IF(M1382=Stundenverrechnungssatz!I6352,0,IF(M1382=Stundenverrechnungssatz!K6352,0,IF(M1382=Stundenverrechnungssatz!M6352,0,1)))))))</f>
        <v>0</v>
      </c>
      <c r="V1382" s="20"/>
    </row>
    <row r="1383" spans="1:22" s="38" customFormat="1" ht="15" customHeight="1" x14ac:dyDescent="0.2">
      <c r="A1383" s="160">
        <v>1381</v>
      </c>
      <c r="B1383" s="161" t="s">
        <v>1369</v>
      </c>
      <c r="C1383" s="161" t="s">
        <v>1371</v>
      </c>
      <c r="D1383" s="161" t="s">
        <v>285</v>
      </c>
      <c r="E1383" s="161" t="s">
        <v>1472</v>
      </c>
      <c r="F1383" s="161" t="s">
        <v>212</v>
      </c>
      <c r="G1383" s="161" t="s">
        <v>219</v>
      </c>
      <c r="H1383" s="162">
        <v>26.25</v>
      </c>
      <c r="I1383" s="163" t="s">
        <v>214</v>
      </c>
      <c r="J1383" s="158" t="s">
        <v>36</v>
      </c>
      <c r="K1383" s="159"/>
      <c r="L1383" s="153">
        <v>191.11</v>
      </c>
      <c r="M1383" s="154">
        <f t="shared" si="182"/>
        <v>17.98</v>
      </c>
      <c r="N1383" s="155" t="str">
        <f t="shared" si="183"/>
        <v/>
      </c>
      <c r="O1383" s="156">
        <f t="shared" si="184"/>
        <v>5016.6375000000007</v>
      </c>
      <c r="P1383" s="156" t="e">
        <f t="shared" si="179"/>
        <v>#VALUE!</v>
      </c>
      <c r="Q1383" s="156" t="e">
        <f t="shared" si="180"/>
        <v>#VALUE!</v>
      </c>
      <c r="R1383" s="157" t="str">
        <f t="shared" si="185"/>
        <v>F</v>
      </c>
      <c r="S1383" s="157">
        <f t="shared" si="181"/>
        <v>17.98</v>
      </c>
      <c r="T1383" s="157">
        <f t="shared" si="178"/>
        <v>26.25</v>
      </c>
      <c r="U1383" s="157">
        <f>IF(M1383&lt;&gt;0,IF(M1383=SVS,0,IF(M1383=SVSg,0,IF(M1383=Stundenverrechnungssatz!G6353,0,IF(M1383=Stundenverrechnungssatz!I6353,0,IF(M1383=Stundenverrechnungssatz!K6353,0,IF(M1383=Stundenverrechnungssatz!M6353,0,1)))))))</f>
        <v>0</v>
      </c>
      <c r="V1383" s="20"/>
    </row>
    <row r="1384" spans="1:22" s="38" customFormat="1" ht="15" customHeight="1" x14ac:dyDescent="0.2">
      <c r="A1384" s="160">
        <v>1382</v>
      </c>
      <c r="B1384" s="161" t="s">
        <v>1369</v>
      </c>
      <c r="C1384" s="161" t="s">
        <v>1371</v>
      </c>
      <c r="D1384" s="161" t="s">
        <v>285</v>
      </c>
      <c r="E1384" s="161" t="s">
        <v>1473</v>
      </c>
      <c r="F1384" s="161" t="s">
        <v>231</v>
      </c>
      <c r="G1384" s="161" t="s">
        <v>219</v>
      </c>
      <c r="H1384" s="162">
        <v>13.46</v>
      </c>
      <c r="I1384" s="163"/>
      <c r="J1384" s="158" t="s">
        <v>52</v>
      </c>
      <c r="K1384" s="159"/>
      <c r="L1384" s="153">
        <v>191.11</v>
      </c>
      <c r="M1384" s="154">
        <f t="shared" si="182"/>
        <v>17.98</v>
      </c>
      <c r="N1384" s="155" t="str">
        <f t="shared" si="183"/>
        <v/>
      </c>
      <c r="O1384" s="156">
        <f t="shared" si="184"/>
        <v>2572.3406000000004</v>
      </c>
      <c r="P1384" s="156" t="e">
        <f t="shared" si="179"/>
        <v>#VALUE!</v>
      </c>
      <c r="Q1384" s="156" t="e">
        <f t="shared" si="180"/>
        <v>#VALUE!</v>
      </c>
      <c r="R1384" s="157" t="str">
        <f t="shared" si="185"/>
        <v>E</v>
      </c>
      <c r="S1384" s="157">
        <f t="shared" si="181"/>
        <v>17.98</v>
      </c>
      <c r="T1384" s="157">
        <f t="shared" si="178"/>
        <v>0</v>
      </c>
      <c r="U1384" s="157">
        <f>IF(M1384&lt;&gt;0,IF(M1384=SVS,0,IF(M1384=SVSg,0,IF(M1384=Stundenverrechnungssatz!G6354,0,IF(M1384=Stundenverrechnungssatz!I6354,0,IF(M1384=Stundenverrechnungssatz!K6354,0,IF(M1384=Stundenverrechnungssatz!M6354,0,1)))))))</f>
        <v>0</v>
      </c>
      <c r="V1384" s="20"/>
    </row>
    <row r="1385" spans="1:22" s="38" customFormat="1" ht="15" customHeight="1" x14ac:dyDescent="0.2">
      <c r="A1385" s="160">
        <v>1383</v>
      </c>
      <c r="B1385" s="161" t="s">
        <v>1369</v>
      </c>
      <c r="C1385" s="161" t="s">
        <v>1371</v>
      </c>
      <c r="D1385" s="161" t="s">
        <v>285</v>
      </c>
      <c r="E1385" s="161" t="s">
        <v>1474</v>
      </c>
      <c r="F1385" s="161" t="s">
        <v>212</v>
      </c>
      <c r="G1385" s="161" t="s">
        <v>219</v>
      </c>
      <c r="H1385" s="162">
        <v>19.309999999999999</v>
      </c>
      <c r="I1385" s="163" t="s">
        <v>214</v>
      </c>
      <c r="J1385" s="158" t="s">
        <v>36</v>
      </c>
      <c r="K1385" s="159"/>
      <c r="L1385" s="153">
        <v>191.11</v>
      </c>
      <c r="M1385" s="154">
        <f t="shared" si="182"/>
        <v>17.98</v>
      </c>
      <c r="N1385" s="155" t="str">
        <f t="shared" si="183"/>
        <v/>
      </c>
      <c r="O1385" s="156">
        <f t="shared" si="184"/>
        <v>3690.3341</v>
      </c>
      <c r="P1385" s="156" t="e">
        <f t="shared" si="179"/>
        <v>#VALUE!</v>
      </c>
      <c r="Q1385" s="156" t="e">
        <f t="shared" si="180"/>
        <v>#VALUE!</v>
      </c>
      <c r="R1385" s="157" t="str">
        <f t="shared" si="185"/>
        <v>F</v>
      </c>
      <c r="S1385" s="157">
        <f t="shared" si="181"/>
        <v>17.98</v>
      </c>
      <c r="T1385" s="157">
        <f t="shared" si="178"/>
        <v>19.309999999999999</v>
      </c>
      <c r="U1385" s="157">
        <f>IF(M1385&lt;&gt;0,IF(M1385=SVS,0,IF(M1385=SVSg,0,IF(M1385=Stundenverrechnungssatz!G6355,0,IF(M1385=Stundenverrechnungssatz!I6355,0,IF(M1385=Stundenverrechnungssatz!K6355,0,IF(M1385=Stundenverrechnungssatz!M6355,0,1)))))))</f>
        <v>0</v>
      </c>
      <c r="V1385" s="20"/>
    </row>
    <row r="1386" spans="1:22" s="38" customFormat="1" ht="15" customHeight="1" x14ac:dyDescent="0.2">
      <c r="A1386" s="160">
        <v>1384</v>
      </c>
      <c r="B1386" s="161" t="s">
        <v>1369</v>
      </c>
      <c r="C1386" s="161" t="s">
        <v>1371</v>
      </c>
      <c r="D1386" s="161" t="s">
        <v>285</v>
      </c>
      <c r="E1386" s="161" t="s">
        <v>1475</v>
      </c>
      <c r="F1386" s="161" t="s">
        <v>231</v>
      </c>
      <c r="G1386" s="161" t="s">
        <v>219</v>
      </c>
      <c r="H1386" s="162">
        <v>15.84</v>
      </c>
      <c r="I1386" s="163"/>
      <c r="J1386" s="158" t="s">
        <v>52</v>
      </c>
      <c r="K1386" s="159"/>
      <c r="L1386" s="153">
        <v>191.11</v>
      </c>
      <c r="M1386" s="154">
        <f t="shared" si="182"/>
        <v>17.98</v>
      </c>
      <c r="N1386" s="155" t="str">
        <f t="shared" si="183"/>
        <v/>
      </c>
      <c r="O1386" s="156">
        <f t="shared" si="184"/>
        <v>3027.1824000000001</v>
      </c>
      <c r="P1386" s="156" t="e">
        <f t="shared" si="179"/>
        <v>#VALUE!</v>
      </c>
      <c r="Q1386" s="156" t="e">
        <f t="shared" si="180"/>
        <v>#VALUE!</v>
      </c>
      <c r="R1386" s="157" t="str">
        <f t="shared" si="185"/>
        <v>E</v>
      </c>
      <c r="S1386" s="157">
        <f t="shared" si="181"/>
        <v>17.98</v>
      </c>
      <c r="T1386" s="157">
        <f t="shared" si="178"/>
        <v>0</v>
      </c>
      <c r="U1386" s="157">
        <f>IF(M1386&lt;&gt;0,IF(M1386=SVS,0,IF(M1386=SVSg,0,IF(M1386=Stundenverrechnungssatz!G6356,0,IF(M1386=Stundenverrechnungssatz!I6356,0,IF(M1386=Stundenverrechnungssatz!K6356,0,IF(M1386=Stundenverrechnungssatz!M6356,0,1)))))))</f>
        <v>0</v>
      </c>
      <c r="V1386" s="20"/>
    </row>
    <row r="1387" spans="1:22" s="38" customFormat="1" ht="15" customHeight="1" x14ac:dyDescent="0.2">
      <c r="A1387" s="160">
        <v>1385</v>
      </c>
      <c r="B1387" s="161" t="s">
        <v>1369</v>
      </c>
      <c r="C1387" s="161" t="s">
        <v>1371</v>
      </c>
      <c r="D1387" s="161" t="s">
        <v>285</v>
      </c>
      <c r="E1387" s="161" t="s">
        <v>1476</v>
      </c>
      <c r="F1387" s="161" t="s">
        <v>234</v>
      </c>
      <c r="G1387" s="161" t="s">
        <v>267</v>
      </c>
      <c r="H1387" s="162">
        <v>4.72</v>
      </c>
      <c r="I1387" s="163"/>
      <c r="J1387" s="158" t="s">
        <v>52</v>
      </c>
      <c r="K1387" s="159"/>
      <c r="L1387" s="153">
        <v>191.11</v>
      </c>
      <c r="M1387" s="154">
        <f t="shared" si="182"/>
        <v>17.98</v>
      </c>
      <c r="N1387" s="155" t="str">
        <f t="shared" si="183"/>
        <v/>
      </c>
      <c r="O1387" s="156">
        <f t="shared" si="184"/>
        <v>902.03920000000005</v>
      </c>
      <c r="P1387" s="156" t="e">
        <f t="shared" si="179"/>
        <v>#VALUE!</v>
      </c>
      <c r="Q1387" s="156" t="e">
        <f t="shared" si="180"/>
        <v>#VALUE!</v>
      </c>
      <c r="R1387" s="157" t="str">
        <f t="shared" si="185"/>
        <v>E</v>
      </c>
      <c r="S1387" s="157">
        <f t="shared" si="181"/>
        <v>17.98</v>
      </c>
      <c r="T1387" s="157">
        <f t="shared" si="178"/>
        <v>0</v>
      </c>
      <c r="U1387" s="157">
        <f>IF(M1387&lt;&gt;0,IF(M1387=SVS,0,IF(M1387=SVSg,0,IF(M1387=Stundenverrechnungssatz!G6357,0,IF(M1387=Stundenverrechnungssatz!I6357,0,IF(M1387=Stundenverrechnungssatz!K6357,0,IF(M1387=Stundenverrechnungssatz!M6357,0,1)))))))</f>
        <v>0</v>
      </c>
      <c r="V1387" s="20"/>
    </row>
    <row r="1388" spans="1:22" s="38" customFormat="1" ht="15" customHeight="1" x14ac:dyDescent="0.2">
      <c r="A1388" s="160">
        <v>1386</v>
      </c>
      <c r="B1388" s="161" t="s">
        <v>1369</v>
      </c>
      <c r="C1388" s="161" t="s">
        <v>1371</v>
      </c>
      <c r="D1388" s="161" t="s">
        <v>285</v>
      </c>
      <c r="E1388" s="161" t="s">
        <v>1477</v>
      </c>
      <c r="F1388" s="161" t="s">
        <v>234</v>
      </c>
      <c r="G1388" s="161" t="s">
        <v>267</v>
      </c>
      <c r="H1388" s="162">
        <v>2.73</v>
      </c>
      <c r="I1388" s="163"/>
      <c r="J1388" s="158" t="s">
        <v>52</v>
      </c>
      <c r="K1388" s="159"/>
      <c r="L1388" s="153">
        <v>191.11</v>
      </c>
      <c r="M1388" s="154">
        <f t="shared" si="182"/>
        <v>17.98</v>
      </c>
      <c r="N1388" s="155" t="str">
        <f t="shared" si="183"/>
        <v/>
      </c>
      <c r="O1388" s="156">
        <f t="shared" si="184"/>
        <v>521.73030000000006</v>
      </c>
      <c r="P1388" s="156" t="e">
        <f t="shared" si="179"/>
        <v>#VALUE!</v>
      </c>
      <c r="Q1388" s="156" t="e">
        <f t="shared" si="180"/>
        <v>#VALUE!</v>
      </c>
      <c r="R1388" s="157" t="str">
        <f t="shared" si="185"/>
        <v>E</v>
      </c>
      <c r="S1388" s="157">
        <f t="shared" si="181"/>
        <v>17.98</v>
      </c>
      <c r="T1388" s="157">
        <f t="shared" si="178"/>
        <v>0</v>
      </c>
      <c r="U1388" s="157">
        <f>IF(M1388&lt;&gt;0,IF(M1388=SVS,0,IF(M1388=SVSg,0,IF(M1388=Stundenverrechnungssatz!G6358,0,IF(M1388=Stundenverrechnungssatz!I6358,0,IF(M1388=Stundenverrechnungssatz!K6358,0,IF(M1388=Stundenverrechnungssatz!M6358,0,1)))))))</f>
        <v>0</v>
      </c>
      <c r="V1388" s="20"/>
    </row>
    <row r="1389" spans="1:22" s="38" customFormat="1" ht="15" customHeight="1" x14ac:dyDescent="0.2">
      <c r="A1389" s="160">
        <v>1387</v>
      </c>
      <c r="B1389" s="161" t="s">
        <v>1369</v>
      </c>
      <c r="C1389" s="161" t="s">
        <v>1371</v>
      </c>
      <c r="D1389" s="161" t="s">
        <v>285</v>
      </c>
      <c r="E1389" s="161" t="s">
        <v>1478</v>
      </c>
      <c r="F1389" s="161" t="s">
        <v>427</v>
      </c>
      <c r="G1389" s="161" t="s">
        <v>219</v>
      </c>
      <c r="H1389" s="162">
        <v>1.18</v>
      </c>
      <c r="I1389" s="163"/>
      <c r="J1389" s="158" t="s">
        <v>64</v>
      </c>
      <c r="K1389" s="159"/>
      <c r="L1389" s="153">
        <v>9</v>
      </c>
      <c r="M1389" s="154">
        <f t="shared" si="182"/>
        <v>17.98</v>
      </c>
      <c r="N1389" s="155" t="str">
        <f t="shared" si="183"/>
        <v/>
      </c>
      <c r="O1389" s="156">
        <f t="shared" si="184"/>
        <v>10.62</v>
      </c>
      <c r="P1389" s="156" t="e">
        <f t="shared" si="179"/>
        <v>#VALUE!</v>
      </c>
      <c r="Q1389" s="156" t="e">
        <f t="shared" si="180"/>
        <v>#VALUE!</v>
      </c>
      <c r="R1389" s="157" t="str">
        <f t="shared" si="185"/>
        <v>T</v>
      </c>
      <c r="S1389" s="157">
        <f t="shared" si="181"/>
        <v>17.98</v>
      </c>
      <c r="T1389" s="157">
        <f t="shared" si="178"/>
        <v>0</v>
      </c>
      <c r="U1389" s="157">
        <f>IF(M1389&lt;&gt;0,IF(M1389=SVS,0,IF(M1389=SVSg,0,IF(M1389=Stundenverrechnungssatz!G6359,0,IF(M1389=Stundenverrechnungssatz!I6359,0,IF(M1389=Stundenverrechnungssatz!K6359,0,IF(M1389=Stundenverrechnungssatz!M6359,0,1)))))))</f>
        <v>0</v>
      </c>
      <c r="V1389" s="20"/>
    </row>
    <row r="1390" spans="1:22" s="38" customFormat="1" ht="15" customHeight="1" x14ac:dyDescent="0.2">
      <c r="A1390" s="160">
        <v>1388</v>
      </c>
      <c r="B1390" s="161" t="s">
        <v>1369</v>
      </c>
      <c r="C1390" s="161" t="s">
        <v>1371</v>
      </c>
      <c r="D1390" s="161" t="s">
        <v>339</v>
      </c>
      <c r="E1390" s="161" t="s">
        <v>455</v>
      </c>
      <c r="F1390" s="161" t="s">
        <v>427</v>
      </c>
      <c r="G1390" s="161" t="s">
        <v>259</v>
      </c>
      <c r="H1390" s="162">
        <v>9.3000000000000007</v>
      </c>
      <c r="I1390" s="163"/>
      <c r="J1390" s="158" t="s">
        <v>64</v>
      </c>
      <c r="K1390" s="159"/>
      <c r="L1390" s="153">
        <v>9</v>
      </c>
      <c r="M1390" s="154">
        <f t="shared" si="182"/>
        <v>17.98</v>
      </c>
      <c r="N1390" s="155" t="str">
        <f t="shared" si="183"/>
        <v/>
      </c>
      <c r="O1390" s="156">
        <f t="shared" si="184"/>
        <v>83.7</v>
      </c>
      <c r="P1390" s="156" t="e">
        <f t="shared" si="179"/>
        <v>#VALUE!</v>
      </c>
      <c r="Q1390" s="156" t="e">
        <f t="shared" si="180"/>
        <v>#VALUE!</v>
      </c>
      <c r="R1390" s="157" t="str">
        <f t="shared" si="185"/>
        <v>T</v>
      </c>
      <c r="S1390" s="157">
        <f t="shared" si="181"/>
        <v>17.98</v>
      </c>
      <c r="T1390" s="157">
        <f t="shared" si="178"/>
        <v>0</v>
      </c>
      <c r="U1390" s="157">
        <f>IF(M1390&lt;&gt;0,IF(M1390=SVS,0,IF(M1390=SVSg,0,IF(M1390=Stundenverrechnungssatz!G6360,0,IF(M1390=Stundenverrechnungssatz!I6360,0,IF(M1390=Stundenverrechnungssatz!K6360,0,IF(M1390=Stundenverrechnungssatz!M6360,0,1)))))))</f>
        <v>0</v>
      </c>
      <c r="V1390" s="20"/>
    </row>
    <row r="1391" spans="1:22" s="38" customFormat="1" ht="15" customHeight="1" x14ac:dyDescent="0.2">
      <c r="A1391" s="160">
        <v>1389</v>
      </c>
      <c r="B1391" s="161" t="s">
        <v>1369</v>
      </c>
      <c r="C1391" s="161" t="s">
        <v>1371</v>
      </c>
      <c r="D1391" s="161" t="s">
        <v>339</v>
      </c>
      <c r="E1391" s="161" t="s">
        <v>456</v>
      </c>
      <c r="F1391" s="161" t="s">
        <v>427</v>
      </c>
      <c r="G1391" s="161" t="s">
        <v>380</v>
      </c>
      <c r="H1391" s="162">
        <v>12.97</v>
      </c>
      <c r="I1391" s="163" t="s">
        <v>214</v>
      </c>
      <c r="J1391" s="158" t="s">
        <v>64</v>
      </c>
      <c r="K1391" s="159"/>
      <c r="L1391" s="153">
        <v>9</v>
      </c>
      <c r="M1391" s="154">
        <f t="shared" si="182"/>
        <v>17.98</v>
      </c>
      <c r="N1391" s="155" t="str">
        <f t="shared" si="183"/>
        <v/>
      </c>
      <c r="O1391" s="156">
        <f t="shared" si="184"/>
        <v>116.73</v>
      </c>
      <c r="P1391" s="156" t="e">
        <f t="shared" si="179"/>
        <v>#VALUE!</v>
      </c>
      <c r="Q1391" s="156" t="e">
        <f t="shared" si="180"/>
        <v>#VALUE!</v>
      </c>
      <c r="R1391" s="157" t="str">
        <f t="shared" si="185"/>
        <v>T</v>
      </c>
      <c r="S1391" s="157">
        <f t="shared" si="181"/>
        <v>17.98</v>
      </c>
      <c r="T1391" s="157">
        <f t="shared" si="178"/>
        <v>12.97</v>
      </c>
      <c r="U1391" s="157">
        <f>IF(M1391&lt;&gt;0,IF(M1391=SVS,0,IF(M1391=SVSg,0,IF(M1391=Stundenverrechnungssatz!G6361,0,IF(M1391=Stundenverrechnungssatz!I6361,0,IF(M1391=Stundenverrechnungssatz!K6361,0,IF(M1391=Stundenverrechnungssatz!M6361,0,1)))))))</f>
        <v>0</v>
      </c>
      <c r="V1391" s="20"/>
    </row>
    <row r="1392" spans="1:22" s="38" customFormat="1" ht="15" customHeight="1" x14ac:dyDescent="0.2">
      <c r="A1392" s="160">
        <v>1390</v>
      </c>
      <c r="B1392" s="161" t="s">
        <v>1369</v>
      </c>
      <c r="C1392" s="161" t="s">
        <v>1371</v>
      </c>
      <c r="D1392" s="161" t="s">
        <v>339</v>
      </c>
      <c r="E1392" s="161" t="s">
        <v>457</v>
      </c>
      <c r="F1392" s="161" t="s">
        <v>264</v>
      </c>
      <c r="G1392" s="161" t="s">
        <v>396</v>
      </c>
      <c r="H1392" s="162">
        <v>38.08</v>
      </c>
      <c r="I1392" s="163"/>
      <c r="J1392" s="158" t="s">
        <v>64</v>
      </c>
      <c r="K1392" s="159"/>
      <c r="L1392" s="153">
        <v>9</v>
      </c>
      <c r="M1392" s="154">
        <f t="shared" si="182"/>
        <v>17.98</v>
      </c>
      <c r="N1392" s="155" t="str">
        <f t="shared" si="183"/>
        <v/>
      </c>
      <c r="O1392" s="156">
        <f t="shared" si="184"/>
        <v>342.71999999999997</v>
      </c>
      <c r="P1392" s="156" t="e">
        <f t="shared" si="179"/>
        <v>#VALUE!</v>
      </c>
      <c r="Q1392" s="156" t="e">
        <f t="shared" si="180"/>
        <v>#VALUE!</v>
      </c>
      <c r="R1392" s="157" t="str">
        <f t="shared" si="185"/>
        <v>T</v>
      </c>
      <c r="S1392" s="157">
        <f t="shared" si="181"/>
        <v>17.98</v>
      </c>
      <c r="T1392" s="157">
        <f t="shared" si="178"/>
        <v>0</v>
      </c>
      <c r="U1392" s="157">
        <f>IF(M1392&lt;&gt;0,IF(M1392=SVS,0,IF(M1392=SVSg,0,IF(M1392=Stundenverrechnungssatz!G6362,0,IF(M1392=Stundenverrechnungssatz!I6362,0,IF(M1392=Stundenverrechnungssatz!K6362,0,IF(M1392=Stundenverrechnungssatz!M6362,0,1)))))))</f>
        <v>0</v>
      </c>
      <c r="V1392" s="20"/>
    </row>
    <row r="1393" spans="1:22" s="38" customFormat="1" ht="15" customHeight="1" x14ac:dyDescent="0.2">
      <c r="A1393" s="160">
        <v>1391</v>
      </c>
      <c r="B1393" s="161" t="s">
        <v>1369</v>
      </c>
      <c r="C1393" s="161" t="s">
        <v>1371</v>
      </c>
      <c r="D1393" s="161" t="s">
        <v>339</v>
      </c>
      <c r="E1393" s="161" t="s">
        <v>606</v>
      </c>
      <c r="F1393" s="161" t="s">
        <v>264</v>
      </c>
      <c r="G1393" s="161" t="s">
        <v>217</v>
      </c>
      <c r="H1393" s="162">
        <v>10.84</v>
      </c>
      <c r="I1393" s="163"/>
      <c r="J1393" s="158" t="s">
        <v>64</v>
      </c>
      <c r="K1393" s="159"/>
      <c r="L1393" s="153">
        <v>9</v>
      </c>
      <c r="M1393" s="154">
        <f t="shared" si="182"/>
        <v>17.98</v>
      </c>
      <c r="N1393" s="155" t="str">
        <f t="shared" si="183"/>
        <v/>
      </c>
      <c r="O1393" s="156">
        <f t="shared" si="184"/>
        <v>97.56</v>
      </c>
      <c r="P1393" s="156" t="e">
        <f t="shared" si="179"/>
        <v>#VALUE!</v>
      </c>
      <c r="Q1393" s="156" t="e">
        <f t="shared" si="180"/>
        <v>#VALUE!</v>
      </c>
      <c r="R1393" s="157" t="str">
        <f t="shared" si="185"/>
        <v>T</v>
      </c>
      <c r="S1393" s="157">
        <f t="shared" si="181"/>
        <v>17.98</v>
      </c>
      <c r="T1393" s="157">
        <f t="shared" si="178"/>
        <v>0</v>
      </c>
      <c r="U1393" s="157">
        <f>IF(M1393&lt;&gt;0,IF(M1393=SVS,0,IF(M1393=SVSg,0,IF(M1393=Stundenverrechnungssatz!G6363,0,IF(M1393=Stundenverrechnungssatz!I6363,0,IF(M1393=Stundenverrechnungssatz!K6363,0,IF(M1393=Stundenverrechnungssatz!M6363,0,1)))))))</f>
        <v>0</v>
      </c>
      <c r="V1393" s="20"/>
    </row>
    <row r="1394" spans="1:22" s="38" customFormat="1" ht="15" customHeight="1" x14ac:dyDescent="0.2">
      <c r="A1394" s="160">
        <v>1392</v>
      </c>
      <c r="B1394" s="161" t="s">
        <v>1369</v>
      </c>
      <c r="C1394" s="161" t="s">
        <v>1371</v>
      </c>
      <c r="D1394" s="161" t="s">
        <v>339</v>
      </c>
      <c r="E1394" s="161" t="s">
        <v>1479</v>
      </c>
      <c r="F1394" s="161" t="s">
        <v>263</v>
      </c>
      <c r="G1394" s="161" t="s">
        <v>380</v>
      </c>
      <c r="H1394" s="162">
        <v>11.75</v>
      </c>
      <c r="I1394" s="163"/>
      <c r="J1394" s="158" t="s">
        <v>64</v>
      </c>
      <c r="K1394" s="159"/>
      <c r="L1394" s="153">
        <v>9</v>
      </c>
      <c r="M1394" s="154">
        <f t="shared" si="182"/>
        <v>17.98</v>
      </c>
      <c r="N1394" s="155" t="str">
        <f t="shared" si="183"/>
        <v/>
      </c>
      <c r="O1394" s="156">
        <f t="shared" si="184"/>
        <v>105.75</v>
      </c>
      <c r="P1394" s="156" t="e">
        <f t="shared" si="179"/>
        <v>#VALUE!</v>
      </c>
      <c r="Q1394" s="156" t="e">
        <f t="shared" si="180"/>
        <v>#VALUE!</v>
      </c>
      <c r="R1394" s="157" t="str">
        <f t="shared" si="185"/>
        <v>T</v>
      </c>
      <c r="S1394" s="157">
        <f t="shared" si="181"/>
        <v>17.98</v>
      </c>
      <c r="T1394" s="157">
        <f t="shared" si="178"/>
        <v>0</v>
      </c>
      <c r="U1394" s="157">
        <f>IF(M1394&lt;&gt;0,IF(M1394=SVS,0,IF(M1394=SVSg,0,IF(M1394=Stundenverrechnungssatz!G6364,0,IF(M1394=Stundenverrechnungssatz!I6364,0,IF(M1394=Stundenverrechnungssatz!K6364,0,IF(M1394=Stundenverrechnungssatz!M6364,0,1)))))))</f>
        <v>0</v>
      </c>
      <c r="V1394" s="20"/>
    </row>
    <row r="1395" spans="1:22" s="38" customFormat="1" ht="15" customHeight="1" x14ac:dyDescent="0.2">
      <c r="A1395" s="160">
        <v>1393</v>
      </c>
      <c r="B1395" s="161" t="s">
        <v>1369</v>
      </c>
      <c r="C1395" s="161" t="s">
        <v>1371</v>
      </c>
      <c r="D1395" s="161" t="s">
        <v>339</v>
      </c>
      <c r="E1395" s="161" t="s">
        <v>458</v>
      </c>
      <c r="F1395" s="161" t="s">
        <v>346</v>
      </c>
      <c r="G1395" s="161" t="s">
        <v>531</v>
      </c>
      <c r="H1395" s="162">
        <v>62</v>
      </c>
      <c r="I1395" s="163"/>
      <c r="J1395" s="158" t="s">
        <v>66</v>
      </c>
      <c r="K1395" s="159"/>
      <c r="L1395" s="153">
        <v>1</v>
      </c>
      <c r="M1395" s="154">
        <f t="shared" si="182"/>
        <v>17.98</v>
      </c>
      <c r="N1395" s="155" t="str">
        <f t="shared" si="183"/>
        <v/>
      </c>
      <c r="O1395" s="156">
        <f t="shared" si="184"/>
        <v>62</v>
      </c>
      <c r="P1395" s="156" t="e">
        <f t="shared" si="179"/>
        <v>#VALUE!</v>
      </c>
      <c r="Q1395" s="156" t="e">
        <f t="shared" si="180"/>
        <v>#VALUE!</v>
      </c>
      <c r="R1395" s="157" t="str">
        <f t="shared" si="185"/>
        <v>T</v>
      </c>
      <c r="S1395" s="157">
        <f t="shared" si="181"/>
        <v>17.98</v>
      </c>
      <c r="T1395" s="157">
        <f t="shared" si="178"/>
        <v>0</v>
      </c>
      <c r="U1395" s="157">
        <f>IF(M1395&lt;&gt;0,IF(M1395=SVS,0,IF(M1395=SVSg,0,IF(M1395=Stundenverrechnungssatz!G6365,0,IF(M1395=Stundenverrechnungssatz!I6365,0,IF(M1395=Stundenverrechnungssatz!K6365,0,IF(M1395=Stundenverrechnungssatz!M6365,0,1)))))))</f>
        <v>0</v>
      </c>
      <c r="V1395" s="20"/>
    </row>
    <row r="1396" spans="1:22" s="38" customFormat="1" ht="15" customHeight="1" x14ac:dyDescent="0.2">
      <c r="A1396" s="160">
        <v>1394</v>
      </c>
      <c r="B1396" s="161" t="s">
        <v>1369</v>
      </c>
      <c r="C1396" s="161" t="s">
        <v>1371</v>
      </c>
      <c r="D1396" s="161" t="s">
        <v>339</v>
      </c>
      <c r="E1396" s="161" t="s">
        <v>459</v>
      </c>
      <c r="F1396" s="161" t="s">
        <v>345</v>
      </c>
      <c r="G1396" s="161" t="s">
        <v>217</v>
      </c>
      <c r="H1396" s="162">
        <v>41.27</v>
      </c>
      <c r="I1396" s="163"/>
      <c r="J1396" s="158" t="s">
        <v>64</v>
      </c>
      <c r="K1396" s="159"/>
      <c r="L1396" s="153">
        <v>9</v>
      </c>
      <c r="M1396" s="154">
        <f t="shared" si="182"/>
        <v>17.98</v>
      </c>
      <c r="N1396" s="155" t="str">
        <f t="shared" si="183"/>
        <v/>
      </c>
      <c r="O1396" s="156">
        <f t="shared" si="184"/>
        <v>371.43</v>
      </c>
      <c r="P1396" s="156" t="e">
        <f t="shared" si="179"/>
        <v>#VALUE!</v>
      </c>
      <c r="Q1396" s="156" t="e">
        <f t="shared" si="180"/>
        <v>#VALUE!</v>
      </c>
      <c r="R1396" s="157" t="str">
        <f t="shared" si="185"/>
        <v>T</v>
      </c>
      <c r="S1396" s="157">
        <f t="shared" si="181"/>
        <v>17.98</v>
      </c>
      <c r="T1396" s="157">
        <f t="shared" si="178"/>
        <v>0</v>
      </c>
      <c r="U1396" s="157">
        <f>IF(M1396&lt;&gt;0,IF(M1396=SVS,0,IF(M1396=SVSg,0,IF(M1396=Stundenverrechnungssatz!G6366,0,IF(M1396=Stundenverrechnungssatz!I6366,0,IF(M1396=Stundenverrechnungssatz!K6366,0,IF(M1396=Stundenverrechnungssatz!M6366,0,1)))))))</f>
        <v>0</v>
      </c>
      <c r="V1396" s="20"/>
    </row>
    <row r="1397" spans="1:22" s="38" customFormat="1" ht="15" customHeight="1" x14ac:dyDescent="0.2">
      <c r="A1397" s="160">
        <v>1395</v>
      </c>
      <c r="B1397" s="161" t="s">
        <v>1369</v>
      </c>
      <c r="C1397" s="161" t="s">
        <v>1371</v>
      </c>
      <c r="D1397" s="161" t="s">
        <v>339</v>
      </c>
      <c r="E1397" s="161" t="s">
        <v>460</v>
      </c>
      <c r="F1397" s="161" t="s">
        <v>1480</v>
      </c>
      <c r="G1397" s="161" t="s">
        <v>217</v>
      </c>
      <c r="H1397" s="162">
        <v>47.32</v>
      </c>
      <c r="I1397" s="163"/>
      <c r="J1397" s="158" t="s">
        <v>64</v>
      </c>
      <c r="K1397" s="159"/>
      <c r="L1397" s="153">
        <v>9</v>
      </c>
      <c r="M1397" s="154">
        <f t="shared" si="182"/>
        <v>17.98</v>
      </c>
      <c r="N1397" s="155" t="str">
        <f t="shared" si="183"/>
        <v/>
      </c>
      <c r="O1397" s="156">
        <f t="shared" si="184"/>
        <v>425.88</v>
      </c>
      <c r="P1397" s="156" t="e">
        <f t="shared" si="179"/>
        <v>#VALUE!</v>
      </c>
      <c r="Q1397" s="156" t="e">
        <f t="shared" si="180"/>
        <v>#VALUE!</v>
      </c>
      <c r="R1397" s="157" t="str">
        <f t="shared" si="185"/>
        <v>T</v>
      </c>
      <c r="S1397" s="157">
        <f t="shared" si="181"/>
        <v>17.98</v>
      </c>
      <c r="T1397" s="157">
        <f t="shared" si="178"/>
        <v>0</v>
      </c>
      <c r="U1397" s="157">
        <f>IF(M1397&lt;&gt;0,IF(M1397=SVS,0,IF(M1397=SVSg,0,IF(M1397=Stundenverrechnungssatz!G6367,0,IF(M1397=Stundenverrechnungssatz!I6367,0,IF(M1397=Stundenverrechnungssatz!K6367,0,IF(M1397=Stundenverrechnungssatz!M6367,0,1)))))))</f>
        <v>0</v>
      </c>
      <c r="V1397" s="20"/>
    </row>
    <row r="1398" spans="1:22" s="38" customFormat="1" ht="15" customHeight="1" x14ac:dyDescent="0.2">
      <c r="A1398" s="160">
        <v>1396</v>
      </c>
      <c r="B1398" s="161" t="s">
        <v>1369</v>
      </c>
      <c r="C1398" s="161" t="s">
        <v>1371</v>
      </c>
      <c r="D1398" s="161" t="s">
        <v>339</v>
      </c>
      <c r="E1398" s="161" t="s">
        <v>461</v>
      </c>
      <c r="F1398" s="161" t="s">
        <v>1481</v>
      </c>
      <c r="G1398" s="161" t="s">
        <v>219</v>
      </c>
      <c r="H1398" s="162">
        <v>20.329999999999998</v>
      </c>
      <c r="I1398" s="163"/>
      <c r="J1398" s="158" t="s">
        <v>64</v>
      </c>
      <c r="K1398" s="159"/>
      <c r="L1398" s="153">
        <v>9</v>
      </c>
      <c r="M1398" s="154">
        <f t="shared" si="182"/>
        <v>17.98</v>
      </c>
      <c r="N1398" s="155" t="str">
        <f t="shared" si="183"/>
        <v/>
      </c>
      <c r="O1398" s="156">
        <f t="shared" si="184"/>
        <v>182.96999999999997</v>
      </c>
      <c r="P1398" s="156" t="e">
        <f t="shared" si="179"/>
        <v>#VALUE!</v>
      </c>
      <c r="Q1398" s="156" t="e">
        <f t="shared" si="180"/>
        <v>#VALUE!</v>
      </c>
      <c r="R1398" s="157" t="str">
        <f t="shared" si="185"/>
        <v>T</v>
      </c>
      <c r="S1398" s="157">
        <f t="shared" si="181"/>
        <v>17.98</v>
      </c>
      <c r="T1398" s="157">
        <f t="shared" si="178"/>
        <v>0</v>
      </c>
      <c r="U1398" s="157">
        <f>IF(M1398&lt;&gt;0,IF(M1398=SVS,0,IF(M1398=SVSg,0,IF(M1398=Stundenverrechnungssatz!G6368,0,IF(M1398=Stundenverrechnungssatz!I6368,0,IF(M1398=Stundenverrechnungssatz!K6368,0,IF(M1398=Stundenverrechnungssatz!M6368,0,1)))))))</f>
        <v>0</v>
      </c>
      <c r="V1398" s="20"/>
    </row>
    <row r="1399" spans="1:22" s="38" customFormat="1" ht="15" customHeight="1" x14ac:dyDescent="0.2">
      <c r="A1399" s="160">
        <v>1397</v>
      </c>
      <c r="B1399" s="161" t="s">
        <v>1369</v>
      </c>
      <c r="C1399" s="161" t="s">
        <v>1371</v>
      </c>
      <c r="D1399" s="161" t="s">
        <v>339</v>
      </c>
      <c r="E1399" s="161" t="s">
        <v>1482</v>
      </c>
      <c r="F1399" s="161" t="s">
        <v>263</v>
      </c>
      <c r="G1399" s="161" t="s">
        <v>219</v>
      </c>
      <c r="H1399" s="162">
        <v>4.5</v>
      </c>
      <c r="I1399" s="163"/>
      <c r="J1399" s="158" t="s">
        <v>64</v>
      </c>
      <c r="K1399" s="159"/>
      <c r="L1399" s="153">
        <v>9</v>
      </c>
      <c r="M1399" s="154">
        <f t="shared" si="182"/>
        <v>17.98</v>
      </c>
      <c r="N1399" s="155" t="str">
        <f t="shared" si="183"/>
        <v/>
      </c>
      <c r="O1399" s="156">
        <f t="shared" si="184"/>
        <v>40.5</v>
      </c>
      <c r="P1399" s="156" t="e">
        <f t="shared" si="179"/>
        <v>#VALUE!</v>
      </c>
      <c r="Q1399" s="156" t="e">
        <f t="shared" si="180"/>
        <v>#VALUE!</v>
      </c>
      <c r="R1399" s="157" t="str">
        <f t="shared" si="185"/>
        <v>T</v>
      </c>
      <c r="S1399" s="157">
        <f t="shared" si="181"/>
        <v>17.98</v>
      </c>
      <c r="T1399" s="157">
        <f t="shared" si="178"/>
        <v>0</v>
      </c>
      <c r="U1399" s="157">
        <f>IF(M1399&lt;&gt;0,IF(M1399=SVS,0,IF(M1399=SVSg,0,IF(M1399=Stundenverrechnungssatz!G6369,0,IF(M1399=Stundenverrechnungssatz!I6369,0,IF(M1399=Stundenverrechnungssatz!K6369,0,IF(M1399=Stundenverrechnungssatz!M6369,0,1)))))))</f>
        <v>0</v>
      </c>
      <c r="V1399" s="20"/>
    </row>
    <row r="1400" spans="1:22" s="38" customFormat="1" ht="15" customHeight="1" x14ac:dyDescent="0.2">
      <c r="A1400" s="160">
        <v>1398</v>
      </c>
      <c r="B1400" s="161" t="s">
        <v>1369</v>
      </c>
      <c r="C1400" s="161" t="s">
        <v>1371</v>
      </c>
      <c r="D1400" s="161" t="s">
        <v>339</v>
      </c>
      <c r="E1400" s="161" t="s">
        <v>462</v>
      </c>
      <c r="F1400" s="161" t="s">
        <v>1483</v>
      </c>
      <c r="G1400" s="161" t="s">
        <v>351</v>
      </c>
      <c r="H1400" s="162">
        <v>59.78</v>
      </c>
      <c r="I1400" s="163" t="s">
        <v>214</v>
      </c>
      <c r="J1400" s="158" t="s">
        <v>32</v>
      </c>
      <c r="K1400" s="159"/>
      <c r="L1400" s="153">
        <v>96.05</v>
      </c>
      <c r="M1400" s="154">
        <f t="shared" si="182"/>
        <v>17.98</v>
      </c>
      <c r="N1400" s="155" t="str">
        <f t="shared" si="183"/>
        <v/>
      </c>
      <c r="O1400" s="156">
        <f t="shared" si="184"/>
        <v>5741.8689999999997</v>
      </c>
      <c r="P1400" s="156" t="e">
        <f t="shared" si="179"/>
        <v>#VALUE!</v>
      </c>
      <c r="Q1400" s="156" t="e">
        <f t="shared" si="180"/>
        <v>#VALUE!</v>
      </c>
      <c r="R1400" s="157" t="str">
        <f t="shared" si="185"/>
        <v>B</v>
      </c>
      <c r="S1400" s="157">
        <f t="shared" si="181"/>
        <v>17.98</v>
      </c>
      <c r="T1400" s="157">
        <f t="shared" si="178"/>
        <v>59.78</v>
      </c>
      <c r="U1400" s="157">
        <f>IF(M1400&lt;&gt;0,IF(M1400=SVS,0,IF(M1400=SVSg,0,IF(M1400=Stundenverrechnungssatz!G6370,0,IF(M1400=Stundenverrechnungssatz!I6370,0,IF(M1400=Stundenverrechnungssatz!K6370,0,IF(M1400=Stundenverrechnungssatz!M6370,0,1)))))))</f>
        <v>0</v>
      </c>
      <c r="V1400" s="20"/>
    </row>
    <row r="1401" spans="1:22" s="38" customFormat="1" ht="15" customHeight="1" x14ac:dyDescent="0.2">
      <c r="A1401" s="160">
        <v>1399</v>
      </c>
      <c r="B1401" s="161" t="s">
        <v>1369</v>
      </c>
      <c r="C1401" s="161" t="s">
        <v>1371</v>
      </c>
      <c r="D1401" s="161" t="s">
        <v>339</v>
      </c>
      <c r="E1401" s="161" t="s">
        <v>463</v>
      </c>
      <c r="F1401" s="161" t="s">
        <v>1483</v>
      </c>
      <c r="G1401" s="161" t="s">
        <v>351</v>
      </c>
      <c r="H1401" s="162">
        <v>58.66</v>
      </c>
      <c r="I1401" s="163" t="s">
        <v>214</v>
      </c>
      <c r="J1401" s="158" t="s">
        <v>32</v>
      </c>
      <c r="K1401" s="159"/>
      <c r="L1401" s="153">
        <v>96.05</v>
      </c>
      <c r="M1401" s="154">
        <f t="shared" si="182"/>
        <v>17.98</v>
      </c>
      <c r="N1401" s="155" t="str">
        <f t="shared" si="183"/>
        <v/>
      </c>
      <c r="O1401" s="156">
        <f t="shared" si="184"/>
        <v>5634.2929999999997</v>
      </c>
      <c r="P1401" s="156" t="e">
        <f t="shared" si="179"/>
        <v>#VALUE!</v>
      </c>
      <c r="Q1401" s="156" t="e">
        <f t="shared" si="180"/>
        <v>#VALUE!</v>
      </c>
      <c r="R1401" s="157" t="str">
        <f t="shared" si="185"/>
        <v>B</v>
      </c>
      <c r="S1401" s="157">
        <f t="shared" si="181"/>
        <v>17.98</v>
      </c>
      <c r="T1401" s="157">
        <f t="shared" si="178"/>
        <v>58.66</v>
      </c>
      <c r="U1401" s="157">
        <f>IF(M1401&lt;&gt;0,IF(M1401=SVS,0,IF(M1401=SVSg,0,IF(M1401=Stundenverrechnungssatz!G6371,0,IF(M1401=Stundenverrechnungssatz!I6371,0,IF(M1401=Stundenverrechnungssatz!K6371,0,IF(M1401=Stundenverrechnungssatz!M6371,0,1)))))))</f>
        <v>0</v>
      </c>
      <c r="V1401" s="20"/>
    </row>
    <row r="1402" spans="1:22" s="38" customFormat="1" ht="15" customHeight="1" x14ac:dyDescent="0.2">
      <c r="A1402" s="160">
        <v>1400</v>
      </c>
      <c r="B1402" s="161" t="s">
        <v>1369</v>
      </c>
      <c r="C1402" s="161" t="s">
        <v>1371</v>
      </c>
      <c r="D1402" s="161" t="s">
        <v>339</v>
      </c>
      <c r="E1402" s="161" t="s">
        <v>607</v>
      </c>
      <c r="F1402" s="161" t="s">
        <v>1483</v>
      </c>
      <c r="G1402" s="161" t="s">
        <v>351</v>
      </c>
      <c r="H1402" s="162">
        <v>82.64</v>
      </c>
      <c r="I1402" s="163" t="s">
        <v>214</v>
      </c>
      <c r="J1402" s="158" t="s">
        <v>32</v>
      </c>
      <c r="K1402" s="159"/>
      <c r="L1402" s="153">
        <v>96.05</v>
      </c>
      <c r="M1402" s="154">
        <f t="shared" si="182"/>
        <v>17.98</v>
      </c>
      <c r="N1402" s="155" t="str">
        <f t="shared" si="183"/>
        <v/>
      </c>
      <c r="O1402" s="156">
        <f t="shared" si="184"/>
        <v>7937.5720000000001</v>
      </c>
      <c r="P1402" s="156" t="e">
        <f t="shared" si="179"/>
        <v>#VALUE!</v>
      </c>
      <c r="Q1402" s="156" t="e">
        <f t="shared" si="180"/>
        <v>#VALUE!</v>
      </c>
      <c r="R1402" s="157" t="str">
        <f t="shared" si="185"/>
        <v>B</v>
      </c>
      <c r="S1402" s="157">
        <f t="shared" si="181"/>
        <v>17.98</v>
      </c>
      <c r="T1402" s="157">
        <f t="shared" si="178"/>
        <v>82.64</v>
      </c>
      <c r="U1402" s="157">
        <f>IF(M1402&lt;&gt;0,IF(M1402=SVS,0,IF(M1402=SVSg,0,IF(M1402=Stundenverrechnungssatz!G6372,0,IF(M1402=Stundenverrechnungssatz!I6372,0,IF(M1402=Stundenverrechnungssatz!K6372,0,IF(M1402=Stundenverrechnungssatz!M6372,0,1)))))))</f>
        <v>0</v>
      </c>
      <c r="V1402" s="20"/>
    </row>
    <row r="1403" spans="1:22" s="38" customFormat="1" ht="15" customHeight="1" x14ac:dyDescent="0.2">
      <c r="A1403" s="160">
        <v>1401</v>
      </c>
      <c r="B1403" s="161" t="s">
        <v>1369</v>
      </c>
      <c r="C1403" s="161" t="s">
        <v>1371</v>
      </c>
      <c r="D1403" s="161" t="s">
        <v>339</v>
      </c>
      <c r="E1403" s="161" t="s">
        <v>608</v>
      </c>
      <c r="F1403" s="161" t="s">
        <v>1483</v>
      </c>
      <c r="G1403" s="161" t="s">
        <v>351</v>
      </c>
      <c r="H1403" s="162">
        <v>82.69</v>
      </c>
      <c r="I1403" s="163" t="s">
        <v>214</v>
      </c>
      <c r="J1403" s="158" t="s">
        <v>32</v>
      </c>
      <c r="K1403" s="159"/>
      <c r="L1403" s="153">
        <v>96.05</v>
      </c>
      <c r="M1403" s="154">
        <f t="shared" si="182"/>
        <v>17.98</v>
      </c>
      <c r="N1403" s="155" t="str">
        <f t="shared" si="183"/>
        <v/>
      </c>
      <c r="O1403" s="156">
        <f t="shared" si="184"/>
        <v>7942.3744999999999</v>
      </c>
      <c r="P1403" s="156" t="e">
        <f t="shared" si="179"/>
        <v>#VALUE!</v>
      </c>
      <c r="Q1403" s="156" t="e">
        <f t="shared" si="180"/>
        <v>#VALUE!</v>
      </c>
      <c r="R1403" s="157" t="str">
        <f t="shared" si="185"/>
        <v>B</v>
      </c>
      <c r="S1403" s="157">
        <f t="shared" si="181"/>
        <v>17.98</v>
      </c>
      <c r="T1403" s="157">
        <f t="shared" si="178"/>
        <v>82.69</v>
      </c>
      <c r="U1403" s="157">
        <f>IF(M1403&lt;&gt;0,IF(M1403=SVS,0,IF(M1403=SVSg,0,IF(M1403=Stundenverrechnungssatz!G6373,0,IF(M1403=Stundenverrechnungssatz!I6373,0,IF(M1403=Stundenverrechnungssatz!K6373,0,IF(M1403=Stundenverrechnungssatz!M6373,0,1)))))))</f>
        <v>0</v>
      </c>
      <c r="V1403" s="20"/>
    </row>
    <row r="1404" spans="1:22" s="38" customFormat="1" ht="15" customHeight="1" x14ac:dyDescent="0.2">
      <c r="A1404" s="160">
        <v>1402</v>
      </c>
      <c r="B1404" s="161" t="s">
        <v>1369</v>
      </c>
      <c r="C1404" s="161" t="s">
        <v>1371</v>
      </c>
      <c r="D1404" s="161" t="s">
        <v>339</v>
      </c>
      <c r="E1404" s="161" t="s">
        <v>609</v>
      </c>
      <c r="F1404" s="161" t="s">
        <v>472</v>
      </c>
      <c r="G1404" s="161" t="s">
        <v>351</v>
      </c>
      <c r="H1404" s="162">
        <v>10.26</v>
      </c>
      <c r="I1404" s="163"/>
      <c r="J1404" s="158" t="s">
        <v>63</v>
      </c>
      <c r="K1404" s="159"/>
      <c r="L1404" s="153">
        <v>38.08</v>
      </c>
      <c r="M1404" s="154">
        <f t="shared" si="182"/>
        <v>17.98</v>
      </c>
      <c r="N1404" s="155" t="str">
        <f t="shared" si="183"/>
        <v/>
      </c>
      <c r="O1404" s="156">
        <f t="shared" si="184"/>
        <v>390.70079999999996</v>
      </c>
      <c r="P1404" s="156" t="e">
        <f t="shared" si="179"/>
        <v>#VALUE!</v>
      </c>
      <c r="Q1404" s="156" t="e">
        <f t="shared" si="180"/>
        <v>#VALUE!</v>
      </c>
      <c r="R1404" s="157" t="str">
        <f t="shared" si="185"/>
        <v>T</v>
      </c>
      <c r="S1404" s="157">
        <f t="shared" si="181"/>
        <v>17.98</v>
      </c>
      <c r="T1404" s="157">
        <f t="shared" si="178"/>
        <v>0</v>
      </c>
      <c r="U1404" s="157">
        <f>IF(M1404&lt;&gt;0,IF(M1404=SVS,0,IF(M1404=SVSg,0,IF(M1404=Stundenverrechnungssatz!G6374,0,IF(M1404=Stundenverrechnungssatz!I6374,0,IF(M1404=Stundenverrechnungssatz!K6374,0,IF(M1404=Stundenverrechnungssatz!M6374,0,1)))))))</f>
        <v>0</v>
      </c>
      <c r="V1404" s="20"/>
    </row>
    <row r="1405" spans="1:22" s="38" customFormat="1" ht="15" customHeight="1" x14ac:dyDescent="0.2">
      <c r="A1405" s="160">
        <v>1403</v>
      </c>
      <c r="B1405" s="161" t="s">
        <v>1369</v>
      </c>
      <c r="C1405" s="161" t="s">
        <v>1371</v>
      </c>
      <c r="D1405" s="161" t="s">
        <v>339</v>
      </c>
      <c r="E1405" s="161" t="s">
        <v>610</v>
      </c>
      <c r="F1405" s="161" t="s">
        <v>353</v>
      </c>
      <c r="G1405" s="161" t="s">
        <v>351</v>
      </c>
      <c r="H1405" s="162">
        <v>58.28</v>
      </c>
      <c r="I1405" s="163" t="s">
        <v>214</v>
      </c>
      <c r="J1405" s="158" t="s">
        <v>61</v>
      </c>
      <c r="K1405" s="159"/>
      <c r="L1405" s="153">
        <v>191.11</v>
      </c>
      <c r="M1405" s="154">
        <f t="shared" si="182"/>
        <v>17.98</v>
      </c>
      <c r="N1405" s="155" t="str">
        <f t="shared" si="183"/>
        <v/>
      </c>
      <c r="O1405" s="156">
        <f t="shared" si="184"/>
        <v>11137.890800000001</v>
      </c>
      <c r="P1405" s="156" t="e">
        <f t="shared" si="179"/>
        <v>#VALUE!</v>
      </c>
      <c r="Q1405" s="156" t="e">
        <f t="shared" si="180"/>
        <v>#VALUE!</v>
      </c>
      <c r="R1405" s="157" t="str">
        <f t="shared" si="185"/>
        <v>K</v>
      </c>
      <c r="S1405" s="157">
        <f t="shared" si="181"/>
        <v>17.98</v>
      </c>
      <c r="T1405" s="157">
        <f t="shared" si="178"/>
        <v>58.28</v>
      </c>
      <c r="U1405" s="157">
        <f>IF(M1405&lt;&gt;0,IF(M1405=SVS,0,IF(M1405=SVSg,0,IF(M1405=Stundenverrechnungssatz!G6375,0,IF(M1405=Stundenverrechnungssatz!I6375,0,IF(M1405=Stundenverrechnungssatz!K6375,0,IF(M1405=Stundenverrechnungssatz!M6375,0,1)))))))</f>
        <v>0</v>
      </c>
      <c r="V1405" s="20"/>
    </row>
    <row r="1406" spans="1:22" s="38" customFormat="1" ht="15" customHeight="1" x14ac:dyDescent="0.2">
      <c r="A1406" s="160">
        <v>1404</v>
      </c>
      <c r="B1406" s="161" t="s">
        <v>1369</v>
      </c>
      <c r="C1406" s="161" t="s">
        <v>1371</v>
      </c>
      <c r="D1406" s="161" t="s">
        <v>339</v>
      </c>
      <c r="E1406" s="161" t="s">
        <v>611</v>
      </c>
      <c r="F1406" s="161" t="s">
        <v>263</v>
      </c>
      <c r="G1406" s="161" t="s">
        <v>351</v>
      </c>
      <c r="H1406" s="162">
        <v>10.31</v>
      </c>
      <c r="I1406" s="163"/>
      <c r="J1406" s="158" t="s">
        <v>64</v>
      </c>
      <c r="K1406" s="159"/>
      <c r="L1406" s="153">
        <v>9</v>
      </c>
      <c r="M1406" s="154">
        <f t="shared" si="182"/>
        <v>17.98</v>
      </c>
      <c r="N1406" s="155" t="str">
        <f t="shared" si="183"/>
        <v/>
      </c>
      <c r="O1406" s="156">
        <f t="shared" si="184"/>
        <v>92.79</v>
      </c>
      <c r="P1406" s="156" t="e">
        <f t="shared" si="179"/>
        <v>#VALUE!</v>
      </c>
      <c r="Q1406" s="156" t="e">
        <f t="shared" si="180"/>
        <v>#VALUE!</v>
      </c>
      <c r="R1406" s="157" t="str">
        <f t="shared" si="185"/>
        <v>T</v>
      </c>
      <c r="S1406" s="157">
        <f t="shared" si="181"/>
        <v>17.98</v>
      </c>
      <c r="T1406" s="157">
        <f t="shared" ref="T1406:T1469" si="186">IF(I1406="x",H1406,0)</f>
        <v>0</v>
      </c>
      <c r="U1406" s="157">
        <f>IF(M1406&lt;&gt;0,IF(M1406=SVS,0,IF(M1406=SVSg,0,IF(M1406=Stundenverrechnungssatz!G6376,0,IF(M1406=Stundenverrechnungssatz!I6376,0,IF(M1406=Stundenverrechnungssatz!K6376,0,IF(M1406=Stundenverrechnungssatz!M6376,0,1)))))))</f>
        <v>0</v>
      </c>
      <c r="V1406" s="20"/>
    </row>
    <row r="1407" spans="1:22" s="38" customFormat="1" ht="15" customHeight="1" x14ac:dyDescent="0.2">
      <c r="A1407" s="160">
        <v>1405</v>
      </c>
      <c r="B1407" s="161" t="s">
        <v>1369</v>
      </c>
      <c r="C1407" s="161" t="s">
        <v>1371</v>
      </c>
      <c r="D1407" s="161" t="s">
        <v>339</v>
      </c>
      <c r="E1407" s="161" t="s">
        <v>612</v>
      </c>
      <c r="F1407" s="161" t="s">
        <v>258</v>
      </c>
      <c r="G1407" s="161" t="s">
        <v>217</v>
      </c>
      <c r="H1407" s="162">
        <v>9.92</v>
      </c>
      <c r="I1407" s="163"/>
      <c r="J1407" s="158" t="s">
        <v>34</v>
      </c>
      <c r="K1407" s="159"/>
      <c r="L1407" s="153">
        <v>191.11</v>
      </c>
      <c r="M1407" s="154">
        <f t="shared" si="182"/>
        <v>17.98</v>
      </c>
      <c r="N1407" s="155" t="str">
        <f t="shared" si="183"/>
        <v/>
      </c>
      <c r="O1407" s="156">
        <f t="shared" si="184"/>
        <v>1895.8112000000001</v>
      </c>
      <c r="P1407" s="156" t="e">
        <f t="shared" si="179"/>
        <v>#VALUE!</v>
      </c>
      <c r="Q1407" s="156" t="e">
        <f t="shared" si="180"/>
        <v>#VALUE!</v>
      </c>
      <c r="R1407" s="157" t="str">
        <f t="shared" si="185"/>
        <v>C</v>
      </c>
      <c r="S1407" s="157">
        <f t="shared" si="181"/>
        <v>17.98</v>
      </c>
      <c r="T1407" s="157">
        <f t="shared" si="186"/>
        <v>0</v>
      </c>
      <c r="U1407" s="157">
        <f>IF(M1407&lt;&gt;0,IF(M1407=SVS,0,IF(M1407=SVSg,0,IF(M1407=Stundenverrechnungssatz!G6377,0,IF(M1407=Stundenverrechnungssatz!I6377,0,IF(M1407=Stundenverrechnungssatz!K6377,0,IF(M1407=Stundenverrechnungssatz!M6377,0,1)))))))</f>
        <v>0</v>
      </c>
      <c r="V1407" s="20"/>
    </row>
    <row r="1408" spans="1:22" s="38" customFormat="1" ht="15" customHeight="1" x14ac:dyDescent="0.2">
      <c r="A1408" s="160">
        <v>1406</v>
      </c>
      <c r="B1408" s="161" t="s">
        <v>1369</v>
      </c>
      <c r="C1408" s="161" t="s">
        <v>1371</v>
      </c>
      <c r="D1408" s="161" t="s">
        <v>339</v>
      </c>
      <c r="E1408" s="161" t="s">
        <v>613</v>
      </c>
      <c r="F1408" s="161" t="s">
        <v>218</v>
      </c>
      <c r="G1408" s="161" t="s">
        <v>217</v>
      </c>
      <c r="H1408" s="162">
        <v>10.27</v>
      </c>
      <c r="I1408" s="163"/>
      <c r="J1408" s="158" t="s">
        <v>34</v>
      </c>
      <c r="K1408" s="159"/>
      <c r="L1408" s="153">
        <v>191.11</v>
      </c>
      <c r="M1408" s="154">
        <f t="shared" si="182"/>
        <v>17.98</v>
      </c>
      <c r="N1408" s="155" t="str">
        <f t="shared" si="183"/>
        <v/>
      </c>
      <c r="O1408" s="156">
        <f t="shared" si="184"/>
        <v>1962.6997000000001</v>
      </c>
      <c r="P1408" s="156" t="e">
        <f t="shared" si="179"/>
        <v>#VALUE!</v>
      </c>
      <c r="Q1408" s="156" t="e">
        <f t="shared" si="180"/>
        <v>#VALUE!</v>
      </c>
      <c r="R1408" s="157" t="str">
        <f t="shared" si="185"/>
        <v>C</v>
      </c>
      <c r="S1408" s="157">
        <f t="shared" si="181"/>
        <v>17.98</v>
      </c>
      <c r="T1408" s="157">
        <f t="shared" si="186"/>
        <v>0</v>
      </c>
      <c r="U1408" s="157">
        <f>IF(M1408&lt;&gt;0,IF(M1408=SVS,0,IF(M1408=SVSg,0,IF(M1408=Stundenverrechnungssatz!G6378,0,IF(M1408=Stundenverrechnungssatz!I6378,0,IF(M1408=Stundenverrechnungssatz!K6378,0,IF(M1408=Stundenverrechnungssatz!M6378,0,1)))))))</f>
        <v>0</v>
      </c>
      <c r="V1408" s="20"/>
    </row>
    <row r="1409" spans="1:22" s="38" customFormat="1" ht="15" customHeight="1" x14ac:dyDescent="0.2">
      <c r="A1409" s="160">
        <v>1407</v>
      </c>
      <c r="B1409" s="161" t="s">
        <v>1369</v>
      </c>
      <c r="C1409" s="161" t="s">
        <v>1371</v>
      </c>
      <c r="D1409" s="161" t="s">
        <v>339</v>
      </c>
      <c r="E1409" s="161" t="s">
        <v>614</v>
      </c>
      <c r="F1409" s="161" t="s">
        <v>1484</v>
      </c>
      <c r="G1409" s="161" t="s">
        <v>219</v>
      </c>
      <c r="H1409" s="162">
        <v>6.1</v>
      </c>
      <c r="I1409" s="163"/>
      <c r="J1409" s="158" t="s">
        <v>64</v>
      </c>
      <c r="K1409" s="159"/>
      <c r="L1409" s="153">
        <v>9</v>
      </c>
      <c r="M1409" s="154">
        <f t="shared" si="182"/>
        <v>17.98</v>
      </c>
      <c r="N1409" s="155" t="str">
        <f t="shared" si="183"/>
        <v/>
      </c>
      <c r="O1409" s="156">
        <f t="shared" si="184"/>
        <v>54.9</v>
      </c>
      <c r="P1409" s="156" t="e">
        <f t="shared" si="179"/>
        <v>#VALUE!</v>
      </c>
      <c r="Q1409" s="156" t="e">
        <f t="shared" si="180"/>
        <v>#VALUE!</v>
      </c>
      <c r="R1409" s="157" t="str">
        <f t="shared" si="185"/>
        <v>T</v>
      </c>
      <c r="S1409" s="157">
        <f t="shared" si="181"/>
        <v>17.98</v>
      </c>
      <c r="T1409" s="157">
        <f t="shared" si="186"/>
        <v>0</v>
      </c>
      <c r="U1409" s="157">
        <f>IF(M1409&lt;&gt;0,IF(M1409=SVS,0,IF(M1409=SVSg,0,IF(M1409=Stundenverrechnungssatz!G6379,0,IF(M1409=Stundenverrechnungssatz!I6379,0,IF(M1409=Stundenverrechnungssatz!K6379,0,IF(M1409=Stundenverrechnungssatz!M6379,0,1)))))))</f>
        <v>0</v>
      </c>
      <c r="V1409" s="20"/>
    </row>
    <row r="1410" spans="1:22" s="38" customFormat="1" ht="15" customHeight="1" x14ac:dyDescent="0.2">
      <c r="A1410" s="160">
        <v>1408</v>
      </c>
      <c r="B1410" s="161" t="s">
        <v>1369</v>
      </c>
      <c r="C1410" s="161" t="s">
        <v>1371</v>
      </c>
      <c r="D1410" s="161" t="s">
        <v>339</v>
      </c>
      <c r="E1410" s="161" t="s">
        <v>1485</v>
      </c>
      <c r="F1410" s="161" t="s">
        <v>212</v>
      </c>
      <c r="G1410" s="161" t="s">
        <v>219</v>
      </c>
      <c r="H1410" s="162">
        <v>20.329999999999998</v>
      </c>
      <c r="I1410" s="163" t="s">
        <v>214</v>
      </c>
      <c r="J1410" s="158" t="s">
        <v>55</v>
      </c>
      <c r="K1410" s="159"/>
      <c r="L1410" s="153">
        <v>96.05</v>
      </c>
      <c r="M1410" s="154">
        <f t="shared" si="182"/>
        <v>17.98</v>
      </c>
      <c r="N1410" s="155" t="str">
        <f t="shared" si="183"/>
        <v/>
      </c>
      <c r="O1410" s="156">
        <f t="shared" si="184"/>
        <v>1952.6964999999998</v>
      </c>
      <c r="P1410" s="156" t="e">
        <f t="shared" si="179"/>
        <v>#VALUE!</v>
      </c>
      <c r="Q1410" s="156" t="e">
        <f t="shared" si="180"/>
        <v>#VALUE!</v>
      </c>
      <c r="R1410" s="157" t="str">
        <f t="shared" si="185"/>
        <v>F</v>
      </c>
      <c r="S1410" s="157">
        <f t="shared" si="181"/>
        <v>17.98</v>
      </c>
      <c r="T1410" s="157">
        <f t="shared" si="186"/>
        <v>20.329999999999998</v>
      </c>
      <c r="U1410" s="157">
        <f>IF(M1410&lt;&gt;0,IF(M1410=SVS,0,IF(M1410=SVSg,0,IF(M1410=Stundenverrechnungssatz!G6380,0,IF(M1410=Stundenverrechnungssatz!I6380,0,IF(M1410=Stundenverrechnungssatz!K6380,0,IF(M1410=Stundenverrechnungssatz!M6380,0,1)))))))</f>
        <v>0</v>
      </c>
      <c r="V1410" s="20"/>
    </row>
    <row r="1411" spans="1:22" s="38" customFormat="1" ht="15" customHeight="1" x14ac:dyDescent="0.2">
      <c r="A1411" s="160">
        <v>1409</v>
      </c>
      <c r="B1411" s="161" t="s">
        <v>1369</v>
      </c>
      <c r="C1411" s="161" t="s">
        <v>1371</v>
      </c>
      <c r="D1411" s="161" t="s">
        <v>339</v>
      </c>
      <c r="E1411" s="161" t="s">
        <v>1486</v>
      </c>
      <c r="F1411" s="161" t="s">
        <v>231</v>
      </c>
      <c r="G1411" s="161" t="s">
        <v>498</v>
      </c>
      <c r="H1411" s="162">
        <v>26.16</v>
      </c>
      <c r="I1411" s="163"/>
      <c r="J1411" s="158" t="s">
        <v>52</v>
      </c>
      <c r="K1411" s="159"/>
      <c r="L1411" s="153">
        <v>191.11</v>
      </c>
      <c r="M1411" s="154">
        <f t="shared" si="182"/>
        <v>17.98</v>
      </c>
      <c r="N1411" s="155" t="str">
        <f t="shared" si="183"/>
        <v/>
      </c>
      <c r="O1411" s="156">
        <f t="shared" si="184"/>
        <v>4999.4376000000002</v>
      </c>
      <c r="P1411" s="156" t="e">
        <f t="shared" si="179"/>
        <v>#VALUE!</v>
      </c>
      <c r="Q1411" s="156" t="e">
        <f t="shared" si="180"/>
        <v>#VALUE!</v>
      </c>
      <c r="R1411" s="157" t="str">
        <f t="shared" si="185"/>
        <v>E</v>
      </c>
      <c r="S1411" s="157">
        <f t="shared" si="181"/>
        <v>17.98</v>
      </c>
      <c r="T1411" s="157">
        <f t="shared" si="186"/>
        <v>0</v>
      </c>
      <c r="U1411" s="157">
        <f>IF(M1411&lt;&gt;0,IF(M1411=SVS,0,IF(M1411=SVSg,0,IF(M1411=Stundenverrechnungssatz!G6381,0,IF(M1411=Stundenverrechnungssatz!I6381,0,IF(M1411=Stundenverrechnungssatz!K6381,0,IF(M1411=Stundenverrechnungssatz!M6381,0,1)))))))</f>
        <v>0</v>
      </c>
      <c r="V1411" s="20"/>
    </row>
    <row r="1412" spans="1:22" s="38" customFormat="1" ht="15" customHeight="1" x14ac:dyDescent="0.2">
      <c r="A1412" s="160">
        <v>1410</v>
      </c>
      <c r="B1412" s="161" t="s">
        <v>1369</v>
      </c>
      <c r="C1412" s="161" t="s">
        <v>1371</v>
      </c>
      <c r="D1412" s="161" t="s">
        <v>339</v>
      </c>
      <c r="E1412" s="161" t="s">
        <v>1487</v>
      </c>
      <c r="F1412" s="161" t="s">
        <v>231</v>
      </c>
      <c r="G1412" s="161" t="s">
        <v>531</v>
      </c>
      <c r="H1412" s="162">
        <v>5.47</v>
      </c>
      <c r="I1412" s="163"/>
      <c r="J1412" s="158" t="s">
        <v>54</v>
      </c>
      <c r="K1412" s="159"/>
      <c r="L1412" s="153">
        <v>38.08</v>
      </c>
      <c r="M1412" s="154">
        <f t="shared" si="182"/>
        <v>17.98</v>
      </c>
      <c r="N1412" s="155" t="str">
        <f t="shared" si="183"/>
        <v/>
      </c>
      <c r="O1412" s="156">
        <f t="shared" si="184"/>
        <v>208.29759999999999</v>
      </c>
      <c r="P1412" s="156" t="e">
        <f t="shared" si="179"/>
        <v>#VALUE!</v>
      </c>
      <c r="Q1412" s="156" t="e">
        <f t="shared" si="180"/>
        <v>#VALUE!</v>
      </c>
      <c r="R1412" s="157" t="str">
        <f t="shared" si="185"/>
        <v>E</v>
      </c>
      <c r="S1412" s="157">
        <f t="shared" si="181"/>
        <v>17.98</v>
      </c>
      <c r="T1412" s="157">
        <f t="shared" si="186"/>
        <v>0</v>
      </c>
      <c r="U1412" s="157">
        <f>IF(M1412&lt;&gt;0,IF(M1412=SVS,0,IF(M1412=SVSg,0,IF(M1412=Stundenverrechnungssatz!G6382,0,IF(M1412=Stundenverrechnungssatz!I6382,0,IF(M1412=Stundenverrechnungssatz!K6382,0,IF(M1412=Stundenverrechnungssatz!M6382,0,1)))))))</f>
        <v>0</v>
      </c>
      <c r="V1412" s="20"/>
    </row>
    <row r="1413" spans="1:22" s="38" customFormat="1" ht="15" customHeight="1" x14ac:dyDescent="0.2">
      <c r="A1413" s="160">
        <v>1411</v>
      </c>
      <c r="B1413" s="161" t="s">
        <v>1369</v>
      </c>
      <c r="C1413" s="161" t="s">
        <v>1371</v>
      </c>
      <c r="D1413" s="161" t="s">
        <v>339</v>
      </c>
      <c r="E1413" s="161" t="s">
        <v>1488</v>
      </c>
      <c r="F1413" s="161" t="s">
        <v>231</v>
      </c>
      <c r="G1413" s="161" t="s">
        <v>531</v>
      </c>
      <c r="H1413" s="162">
        <v>20.11</v>
      </c>
      <c r="I1413" s="163"/>
      <c r="J1413" s="158" t="s">
        <v>52</v>
      </c>
      <c r="K1413" s="159"/>
      <c r="L1413" s="153">
        <v>191.11</v>
      </c>
      <c r="M1413" s="154">
        <f t="shared" si="182"/>
        <v>17.98</v>
      </c>
      <c r="N1413" s="155" t="str">
        <f t="shared" si="183"/>
        <v/>
      </c>
      <c r="O1413" s="156">
        <f t="shared" si="184"/>
        <v>3843.2221</v>
      </c>
      <c r="P1413" s="156" t="e">
        <f t="shared" ref="P1413:P1476" si="187">O1413/N1413</f>
        <v>#VALUE!</v>
      </c>
      <c r="Q1413" s="156" t="e">
        <f t="shared" ref="Q1413:Q1476" si="188">P1413*M1413</f>
        <v>#VALUE!</v>
      </c>
      <c r="R1413" s="157" t="str">
        <f t="shared" si="185"/>
        <v>E</v>
      </c>
      <c r="S1413" s="157">
        <f t="shared" ref="S1413:S1476" si="189">IF(M1413=SVS,M1413,"")</f>
        <v>17.98</v>
      </c>
      <c r="T1413" s="157">
        <f t="shared" si="186"/>
        <v>0</v>
      </c>
      <c r="U1413" s="157">
        <f>IF(M1413&lt;&gt;0,IF(M1413=SVS,0,IF(M1413=SVSg,0,IF(M1413=Stundenverrechnungssatz!G6383,0,IF(M1413=Stundenverrechnungssatz!I6383,0,IF(M1413=Stundenverrechnungssatz!K6383,0,IF(M1413=Stundenverrechnungssatz!M6383,0,1)))))))</f>
        <v>0</v>
      </c>
      <c r="V1413" s="20"/>
    </row>
    <row r="1414" spans="1:22" s="38" customFormat="1" ht="15" customHeight="1" x14ac:dyDescent="0.2">
      <c r="A1414" s="160">
        <v>1412</v>
      </c>
      <c r="B1414" s="161" t="s">
        <v>1856</v>
      </c>
      <c r="C1414" s="161" t="s">
        <v>1489</v>
      </c>
      <c r="D1414" s="161" t="s">
        <v>210</v>
      </c>
      <c r="E1414" s="161" t="s">
        <v>1490</v>
      </c>
      <c r="F1414" s="161" t="s">
        <v>218</v>
      </c>
      <c r="G1414" s="161" t="s">
        <v>217</v>
      </c>
      <c r="H1414" s="162">
        <v>14.62</v>
      </c>
      <c r="I1414" s="163"/>
      <c r="J1414" s="158" t="s">
        <v>34</v>
      </c>
      <c r="K1414" s="159"/>
      <c r="L1414" s="153">
        <v>191.11</v>
      </c>
      <c r="M1414" s="154">
        <f t="shared" ref="M1414:M1477" si="190">SVS</f>
        <v>17.98</v>
      </c>
      <c r="N1414" s="155" t="str">
        <f t="shared" ref="N1414:N1477" si="191">IF(VLOOKUP(J1414,Vorgaben,4,FALSE)=0,"",VLOOKUP(J1414,Vorgaben,4,FALSE))</f>
        <v/>
      </c>
      <c r="O1414" s="156">
        <f t="shared" ref="O1414:O1477" si="192">H1414*L1414</f>
        <v>2794.0282000000002</v>
      </c>
      <c r="P1414" s="156" t="e">
        <f t="shared" si="187"/>
        <v>#VALUE!</v>
      </c>
      <c r="Q1414" s="156" t="e">
        <f t="shared" si="188"/>
        <v>#VALUE!</v>
      </c>
      <c r="R1414" s="157" t="str">
        <f t="shared" si="185"/>
        <v>C</v>
      </c>
      <c r="S1414" s="157">
        <f t="shared" si="189"/>
        <v>17.98</v>
      </c>
      <c r="T1414" s="157">
        <f t="shared" si="186"/>
        <v>0</v>
      </c>
      <c r="U1414" s="157">
        <f>IF(M1414&lt;&gt;0,IF(M1414=SVS,0,IF(M1414=SVSg,0,IF(M1414=Stundenverrechnungssatz!G6384,0,IF(M1414=Stundenverrechnungssatz!I6384,0,IF(M1414=Stundenverrechnungssatz!K6384,0,IF(M1414=Stundenverrechnungssatz!M6384,0,1)))))))</f>
        <v>0</v>
      </c>
      <c r="V1414" s="20"/>
    </row>
    <row r="1415" spans="1:22" s="38" customFormat="1" ht="15" customHeight="1" x14ac:dyDescent="0.2">
      <c r="A1415" s="160">
        <v>1413</v>
      </c>
      <c r="B1415" s="161" t="s">
        <v>1856</v>
      </c>
      <c r="C1415" s="161" t="s">
        <v>1489</v>
      </c>
      <c r="D1415" s="161" t="s">
        <v>210</v>
      </c>
      <c r="E1415" s="161" t="s">
        <v>1491</v>
      </c>
      <c r="F1415" s="161" t="s">
        <v>1492</v>
      </c>
      <c r="G1415" s="161" t="s">
        <v>221</v>
      </c>
      <c r="H1415" s="162">
        <v>18.600000000000001</v>
      </c>
      <c r="I1415" s="163" t="s">
        <v>214</v>
      </c>
      <c r="J1415" s="158" t="s">
        <v>66</v>
      </c>
      <c r="K1415" s="159"/>
      <c r="L1415" s="153">
        <v>1</v>
      </c>
      <c r="M1415" s="154">
        <f t="shared" si="190"/>
        <v>17.98</v>
      </c>
      <c r="N1415" s="155" t="str">
        <f t="shared" si="191"/>
        <v/>
      </c>
      <c r="O1415" s="156">
        <f t="shared" si="192"/>
        <v>18.600000000000001</v>
      </c>
      <c r="P1415" s="156" t="e">
        <f t="shared" si="187"/>
        <v>#VALUE!</v>
      </c>
      <c r="Q1415" s="156" t="e">
        <f t="shared" si="188"/>
        <v>#VALUE!</v>
      </c>
      <c r="R1415" s="157" t="str">
        <f t="shared" si="185"/>
        <v>T</v>
      </c>
      <c r="S1415" s="157">
        <f t="shared" si="189"/>
        <v>17.98</v>
      </c>
      <c r="T1415" s="157">
        <f t="shared" si="186"/>
        <v>18.600000000000001</v>
      </c>
      <c r="U1415" s="157">
        <f>IF(M1415&lt;&gt;0,IF(M1415=SVS,0,IF(M1415=SVSg,0,IF(M1415=Stundenverrechnungssatz!G6385,0,IF(M1415=Stundenverrechnungssatz!I6385,0,IF(M1415=Stundenverrechnungssatz!K6385,0,IF(M1415=Stundenverrechnungssatz!M6385,0,1)))))))</f>
        <v>0</v>
      </c>
      <c r="V1415" s="20"/>
    </row>
    <row r="1416" spans="1:22" s="38" customFormat="1" ht="15" customHeight="1" x14ac:dyDescent="0.2">
      <c r="A1416" s="160">
        <v>1414</v>
      </c>
      <c r="B1416" s="161" t="s">
        <v>1856</v>
      </c>
      <c r="C1416" s="161" t="s">
        <v>1489</v>
      </c>
      <c r="D1416" s="161" t="s">
        <v>210</v>
      </c>
      <c r="E1416" s="161" t="s">
        <v>1493</v>
      </c>
      <c r="F1416" s="161" t="s">
        <v>1494</v>
      </c>
      <c r="G1416" s="161" t="s">
        <v>221</v>
      </c>
      <c r="H1416" s="162">
        <v>9.1199999999999992</v>
      </c>
      <c r="I1416" s="163"/>
      <c r="J1416" s="158" t="s">
        <v>63</v>
      </c>
      <c r="K1416" s="159"/>
      <c r="L1416" s="153">
        <v>38.08</v>
      </c>
      <c r="M1416" s="154">
        <f t="shared" si="190"/>
        <v>17.98</v>
      </c>
      <c r="N1416" s="155" t="str">
        <f t="shared" si="191"/>
        <v/>
      </c>
      <c r="O1416" s="156">
        <f t="shared" si="192"/>
        <v>347.28959999999995</v>
      </c>
      <c r="P1416" s="156" t="e">
        <f t="shared" si="187"/>
        <v>#VALUE!</v>
      </c>
      <c r="Q1416" s="156" t="e">
        <f t="shared" si="188"/>
        <v>#VALUE!</v>
      </c>
      <c r="R1416" s="157" t="str">
        <f t="shared" si="185"/>
        <v>T</v>
      </c>
      <c r="S1416" s="157">
        <f t="shared" si="189"/>
        <v>17.98</v>
      </c>
      <c r="T1416" s="157">
        <f t="shared" si="186"/>
        <v>0</v>
      </c>
      <c r="U1416" s="157">
        <f>IF(M1416&lt;&gt;0,IF(M1416=SVS,0,IF(M1416=SVSg,0,IF(M1416=Stundenverrechnungssatz!G6386,0,IF(M1416=Stundenverrechnungssatz!I6386,0,IF(M1416=Stundenverrechnungssatz!K6386,0,IF(M1416=Stundenverrechnungssatz!M6386,0,1)))))))</f>
        <v>0</v>
      </c>
      <c r="V1416" s="20"/>
    </row>
    <row r="1417" spans="1:22" s="38" customFormat="1" ht="15" customHeight="1" x14ac:dyDescent="0.2">
      <c r="A1417" s="160">
        <v>1415</v>
      </c>
      <c r="B1417" s="161" t="s">
        <v>1856</v>
      </c>
      <c r="C1417" s="161" t="s">
        <v>1489</v>
      </c>
      <c r="D1417" s="161" t="s">
        <v>210</v>
      </c>
      <c r="E1417" s="161" t="s">
        <v>1495</v>
      </c>
      <c r="F1417" s="161" t="s">
        <v>264</v>
      </c>
      <c r="G1417" s="161" t="s">
        <v>221</v>
      </c>
      <c r="H1417" s="162">
        <v>1.43</v>
      </c>
      <c r="I1417" s="163"/>
      <c r="J1417" s="158" t="s">
        <v>64</v>
      </c>
      <c r="K1417" s="159"/>
      <c r="L1417" s="153">
        <v>9</v>
      </c>
      <c r="M1417" s="154">
        <f t="shared" si="190"/>
        <v>17.98</v>
      </c>
      <c r="N1417" s="155" t="str">
        <f t="shared" si="191"/>
        <v/>
      </c>
      <c r="O1417" s="156">
        <f t="shared" si="192"/>
        <v>12.87</v>
      </c>
      <c r="P1417" s="156" t="e">
        <f t="shared" si="187"/>
        <v>#VALUE!</v>
      </c>
      <c r="Q1417" s="156" t="e">
        <f t="shared" si="188"/>
        <v>#VALUE!</v>
      </c>
      <c r="R1417" s="157" t="str">
        <f t="shared" si="185"/>
        <v>T</v>
      </c>
      <c r="S1417" s="157">
        <f t="shared" si="189"/>
        <v>17.98</v>
      </c>
      <c r="T1417" s="157">
        <f t="shared" si="186"/>
        <v>0</v>
      </c>
      <c r="U1417" s="157">
        <f>IF(M1417&lt;&gt;0,IF(M1417=SVS,0,IF(M1417=SVSg,0,IF(M1417=Stundenverrechnungssatz!G6387,0,IF(M1417=Stundenverrechnungssatz!I6387,0,IF(M1417=Stundenverrechnungssatz!K6387,0,IF(M1417=Stundenverrechnungssatz!M6387,0,1)))))))</f>
        <v>0</v>
      </c>
      <c r="V1417" s="20"/>
    </row>
    <row r="1418" spans="1:22" s="38" customFormat="1" ht="15" customHeight="1" x14ac:dyDescent="0.2">
      <c r="A1418" s="160">
        <v>1416</v>
      </c>
      <c r="B1418" s="161" t="s">
        <v>1856</v>
      </c>
      <c r="C1418" s="161" t="s">
        <v>1489</v>
      </c>
      <c r="D1418" s="161" t="s">
        <v>210</v>
      </c>
      <c r="E1418" s="161" t="s">
        <v>1496</v>
      </c>
      <c r="F1418" s="161" t="s">
        <v>280</v>
      </c>
      <c r="G1418" s="161" t="s">
        <v>217</v>
      </c>
      <c r="H1418" s="162">
        <v>1.97</v>
      </c>
      <c r="I1418" s="163"/>
      <c r="J1418" s="158" t="s">
        <v>34</v>
      </c>
      <c r="K1418" s="159"/>
      <c r="L1418" s="153">
        <v>191.11</v>
      </c>
      <c r="M1418" s="154">
        <f t="shared" si="190"/>
        <v>17.98</v>
      </c>
      <c r="N1418" s="155" t="str">
        <f t="shared" si="191"/>
        <v/>
      </c>
      <c r="O1418" s="156">
        <f t="shared" si="192"/>
        <v>376.48670000000004</v>
      </c>
      <c r="P1418" s="156" t="e">
        <f t="shared" si="187"/>
        <v>#VALUE!</v>
      </c>
      <c r="Q1418" s="156" t="e">
        <f t="shared" si="188"/>
        <v>#VALUE!</v>
      </c>
      <c r="R1418" s="157" t="str">
        <f t="shared" si="185"/>
        <v>C</v>
      </c>
      <c r="S1418" s="157">
        <f t="shared" si="189"/>
        <v>17.98</v>
      </c>
      <c r="T1418" s="157">
        <f t="shared" si="186"/>
        <v>0</v>
      </c>
      <c r="U1418" s="157">
        <f>IF(M1418&lt;&gt;0,IF(M1418=SVS,0,IF(M1418=SVSg,0,IF(M1418=Stundenverrechnungssatz!G6388,0,IF(M1418=Stundenverrechnungssatz!I6388,0,IF(M1418=Stundenverrechnungssatz!K6388,0,IF(M1418=Stundenverrechnungssatz!M6388,0,1)))))))</f>
        <v>0</v>
      </c>
      <c r="V1418" s="20"/>
    </row>
    <row r="1419" spans="1:22" s="38" customFormat="1" ht="15" customHeight="1" x14ac:dyDescent="0.2">
      <c r="A1419" s="160">
        <v>1417</v>
      </c>
      <c r="B1419" s="161" t="s">
        <v>1856</v>
      </c>
      <c r="C1419" s="161" t="s">
        <v>1489</v>
      </c>
      <c r="D1419" s="161" t="s">
        <v>210</v>
      </c>
      <c r="E1419" s="161" t="s">
        <v>1497</v>
      </c>
      <c r="F1419" s="161" t="s">
        <v>1494</v>
      </c>
      <c r="G1419" s="161" t="s">
        <v>221</v>
      </c>
      <c r="H1419" s="162">
        <v>50.87</v>
      </c>
      <c r="I1419" s="163" t="s">
        <v>214</v>
      </c>
      <c r="J1419" s="158" t="s">
        <v>63</v>
      </c>
      <c r="K1419" s="159"/>
      <c r="L1419" s="153">
        <v>38.08</v>
      </c>
      <c r="M1419" s="154">
        <f t="shared" si="190"/>
        <v>17.98</v>
      </c>
      <c r="N1419" s="155" t="str">
        <f t="shared" si="191"/>
        <v/>
      </c>
      <c r="O1419" s="156">
        <f t="shared" si="192"/>
        <v>1937.1295999999998</v>
      </c>
      <c r="P1419" s="156" t="e">
        <f t="shared" si="187"/>
        <v>#VALUE!</v>
      </c>
      <c r="Q1419" s="156" t="e">
        <f t="shared" si="188"/>
        <v>#VALUE!</v>
      </c>
      <c r="R1419" s="157" t="str">
        <f t="shared" si="185"/>
        <v>T</v>
      </c>
      <c r="S1419" s="157">
        <f t="shared" si="189"/>
        <v>17.98</v>
      </c>
      <c r="T1419" s="157">
        <f t="shared" si="186"/>
        <v>50.87</v>
      </c>
      <c r="U1419" s="157">
        <f>IF(M1419&lt;&gt;0,IF(M1419=SVS,0,IF(M1419=SVSg,0,IF(M1419=Stundenverrechnungssatz!G6389,0,IF(M1419=Stundenverrechnungssatz!I6389,0,IF(M1419=Stundenverrechnungssatz!K6389,0,IF(M1419=Stundenverrechnungssatz!M6389,0,1)))))))</f>
        <v>0</v>
      </c>
      <c r="V1419" s="20"/>
    </row>
    <row r="1420" spans="1:22" s="38" customFormat="1" ht="15" customHeight="1" x14ac:dyDescent="0.2">
      <c r="A1420" s="160">
        <v>1418</v>
      </c>
      <c r="B1420" s="161" t="s">
        <v>1856</v>
      </c>
      <c r="C1420" s="161" t="s">
        <v>1489</v>
      </c>
      <c r="D1420" s="161" t="s">
        <v>210</v>
      </c>
      <c r="E1420" s="161" t="s">
        <v>1498</v>
      </c>
      <c r="F1420" s="161" t="s">
        <v>577</v>
      </c>
      <c r="G1420" s="161" t="s">
        <v>221</v>
      </c>
      <c r="H1420" s="162">
        <v>14.96</v>
      </c>
      <c r="I1420" s="163"/>
      <c r="J1420" s="158" t="s">
        <v>38</v>
      </c>
      <c r="K1420" s="159"/>
      <c r="L1420" s="153">
        <v>96.05</v>
      </c>
      <c r="M1420" s="154">
        <f t="shared" si="190"/>
        <v>17.98</v>
      </c>
      <c r="N1420" s="155" t="str">
        <f t="shared" si="191"/>
        <v/>
      </c>
      <c r="O1420" s="156">
        <f t="shared" si="192"/>
        <v>1436.9080000000001</v>
      </c>
      <c r="P1420" s="156" t="e">
        <f t="shared" si="187"/>
        <v>#VALUE!</v>
      </c>
      <c r="Q1420" s="156" t="e">
        <f t="shared" si="188"/>
        <v>#VALUE!</v>
      </c>
      <c r="R1420" s="157" t="str">
        <f t="shared" si="185"/>
        <v>D</v>
      </c>
      <c r="S1420" s="157">
        <f t="shared" si="189"/>
        <v>17.98</v>
      </c>
      <c r="T1420" s="157">
        <f t="shared" si="186"/>
        <v>0</v>
      </c>
      <c r="U1420" s="157">
        <f>IF(M1420&lt;&gt;0,IF(M1420=SVS,0,IF(M1420=SVSg,0,IF(M1420=Stundenverrechnungssatz!G6390,0,IF(M1420=Stundenverrechnungssatz!I6390,0,IF(M1420=Stundenverrechnungssatz!K6390,0,IF(M1420=Stundenverrechnungssatz!M6390,0,1)))))))</f>
        <v>0</v>
      </c>
      <c r="V1420" s="20"/>
    </row>
    <row r="1421" spans="1:22" s="38" customFormat="1" ht="15" customHeight="1" x14ac:dyDescent="0.2">
      <c r="A1421" s="160">
        <v>1419</v>
      </c>
      <c r="B1421" s="161" t="s">
        <v>1856</v>
      </c>
      <c r="C1421" s="161" t="s">
        <v>1489</v>
      </c>
      <c r="D1421" s="161" t="s">
        <v>210</v>
      </c>
      <c r="E1421" s="161" t="s">
        <v>1499</v>
      </c>
      <c r="F1421" s="161" t="s">
        <v>262</v>
      </c>
      <c r="G1421" s="161" t="s">
        <v>226</v>
      </c>
      <c r="H1421" s="162">
        <v>101.14</v>
      </c>
      <c r="I1421" s="163"/>
      <c r="J1421" s="158" t="s">
        <v>32</v>
      </c>
      <c r="K1421" s="159"/>
      <c r="L1421" s="153">
        <v>96.05</v>
      </c>
      <c r="M1421" s="154">
        <f t="shared" si="190"/>
        <v>17.98</v>
      </c>
      <c r="N1421" s="155" t="str">
        <f t="shared" si="191"/>
        <v/>
      </c>
      <c r="O1421" s="156">
        <f t="shared" si="192"/>
        <v>9714.4969999999994</v>
      </c>
      <c r="P1421" s="156" t="e">
        <f t="shared" si="187"/>
        <v>#VALUE!</v>
      </c>
      <c r="Q1421" s="156" t="e">
        <f t="shared" si="188"/>
        <v>#VALUE!</v>
      </c>
      <c r="R1421" s="157" t="str">
        <f t="shared" si="185"/>
        <v>B</v>
      </c>
      <c r="S1421" s="157">
        <f t="shared" si="189"/>
        <v>17.98</v>
      </c>
      <c r="T1421" s="157">
        <f t="shared" si="186"/>
        <v>0</v>
      </c>
      <c r="U1421" s="157">
        <f>IF(M1421&lt;&gt;0,IF(M1421=SVS,0,IF(M1421=SVSg,0,IF(M1421=Stundenverrechnungssatz!G6391,0,IF(M1421=Stundenverrechnungssatz!I6391,0,IF(M1421=Stundenverrechnungssatz!K6391,0,IF(M1421=Stundenverrechnungssatz!M6391,0,1)))))))</f>
        <v>0</v>
      </c>
      <c r="V1421" s="20"/>
    </row>
    <row r="1422" spans="1:22" s="38" customFormat="1" ht="15" customHeight="1" x14ac:dyDescent="0.2">
      <c r="A1422" s="160">
        <v>1420</v>
      </c>
      <c r="B1422" s="161" t="s">
        <v>1856</v>
      </c>
      <c r="C1422" s="161" t="s">
        <v>1489</v>
      </c>
      <c r="D1422" s="161" t="s">
        <v>210</v>
      </c>
      <c r="E1422" s="161" t="s">
        <v>1500</v>
      </c>
      <c r="F1422" s="161" t="s">
        <v>347</v>
      </c>
      <c r="G1422" s="161" t="s">
        <v>226</v>
      </c>
      <c r="H1422" s="162">
        <v>6.03</v>
      </c>
      <c r="I1422" s="163"/>
      <c r="J1422" s="158" t="s">
        <v>63</v>
      </c>
      <c r="K1422" s="159"/>
      <c r="L1422" s="153">
        <v>38.08</v>
      </c>
      <c r="M1422" s="154">
        <f t="shared" si="190"/>
        <v>17.98</v>
      </c>
      <c r="N1422" s="155" t="str">
        <f t="shared" si="191"/>
        <v/>
      </c>
      <c r="O1422" s="156">
        <f t="shared" si="192"/>
        <v>229.6224</v>
      </c>
      <c r="P1422" s="156" t="e">
        <f t="shared" si="187"/>
        <v>#VALUE!</v>
      </c>
      <c r="Q1422" s="156" t="e">
        <f t="shared" si="188"/>
        <v>#VALUE!</v>
      </c>
      <c r="R1422" s="157" t="str">
        <f t="shared" si="185"/>
        <v>T</v>
      </c>
      <c r="S1422" s="157">
        <f t="shared" si="189"/>
        <v>17.98</v>
      </c>
      <c r="T1422" s="157">
        <f t="shared" si="186"/>
        <v>0</v>
      </c>
      <c r="U1422" s="157">
        <f>IF(M1422&lt;&gt;0,IF(M1422=SVS,0,IF(M1422=SVSg,0,IF(M1422=Stundenverrechnungssatz!G6392,0,IF(M1422=Stundenverrechnungssatz!I6392,0,IF(M1422=Stundenverrechnungssatz!K6392,0,IF(M1422=Stundenverrechnungssatz!M6392,0,1)))))))</f>
        <v>0</v>
      </c>
      <c r="V1422" s="20"/>
    </row>
    <row r="1423" spans="1:22" s="38" customFormat="1" ht="15" customHeight="1" x14ac:dyDescent="0.2">
      <c r="A1423" s="160">
        <v>1421</v>
      </c>
      <c r="B1423" s="161" t="s">
        <v>1856</v>
      </c>
      <c r="C1423" s="161" t="s">
        <v>1489</v>
      </c>
      <c r="D1423" s="161" t="s">
        <v>210</v>
      </c>
      <c r="E1423" s="161" t="s">
        <v>1501</v>
      </c>
      <c r="F1423" s="161" t="s">
        <v>301</v>
      </c>
      <c r="G1423" s="161" t="s">
        <v>428</v>
      </c>
      <c r="H1423" s="162">
        <v>45.74</v>
      </c>
      <c r="I1423" s="163"/>
      <c r="J1423" s="158" t="s">
        <v>31</v>
      </c>
      <c r="K1423" s="159"/>
      <c r="L1423" s="153">
        <v>96.05</v>
      </c>
      <c r="M1423" s="154">
        <f t="shared" si="190"/>
        <v>17.98</v>
      </c>
      <c r="N1423" s="155" t="str">
        <f t="shared" si="191"/>
        <v/>
      </c>
      <c r="O1423" s="156">
        <f t="shared" si="192"/>
        <v>4393.3270000000002</v>
      </c>
      <c r="P1423" s="156" t="e">
        <f t="shared" si="187"/>
        <v>#VALUE!</v>
      </c>
      <c r="Q1423" s="156" t="e">
        <f t="shared" si="188"/>
        <v>#VALUE!</v>
      </c>
      <c r="R1423" s="157" t="str">
        <f t="shared" si="185"/>
        <v>A</v>
      </c>
      <c r="S1423" s="157">
        <f t="shared" si="189"/>
        <v>17.98</v>
      </c>
      <c r="T1423" s="157">
        <f t="shared" si="186"/>
        <v>0</v>
      </c>
      <c r="U1423" s="157">
        <f>IF(M1423&lt;&gt;0,IF(M1423=SVS,0,IF(M1423=SVSg,0,IF(M1423=Stundenverrechnungssatz!G6393,0,IF(M1423=Stundenverrechnungssatz!I6393,0,IF(M1423=Stundenverrechnungssatz!K6393,0,IF(M1423=Stundenverrechnungssatz!M6393,0,1)))))))</f>
        <v>0</v>
      </c>
      <c r="V1423" s="20"/>
    </row>
    <row r="1424" spans="1:22" s="38" customFormat="1" ht="15" customHeight="1" x14ac:dyDescent="0.2">
      <c r="A1424" s="160">
        <v>1422</v>
      </c>
      <c r="B1424" s="161" t="s">
        <v>1856</v>
      </c>
      <c r="C1424" s="161" t="s">
        <v>1489</v>
      </c>
      <c r="D1424" s="161" t="s">
        <v>210</v>
      </c>
      <c r="E1424" s="161" t="s">
        <v>1502</v>
      </c>
      <c r="F1424" s="161" t="s">
        <v>263</v>
      </c>
      <c r="G1424" s="161" t="s">
        <v>259</v>
      </c>
      <c r="H1424" s="162">
        <v>59.2</v>
      </c>
      <c r="I1424" s="163"/>
      <c r="J1424" s="158" t="s">
        <v>64</v>
      </c>
      <c r="K1424" s="159"/>
      <c r="L1424" s="153">
        <v>9</v>
      </c>
      <c r="M1424" s="154">
        <f t="shared" si="190"/>
        <v>17.98</v>
      </c>
      <c r="N1424" s="155" t="str">
        <f t="shared" si="191"/>
        <v/>
      </c>
      <c r="O1424" s="156">
        <f t="shared" si="192"/>
        <v>532.80000000000007</v>
      </c>
      <c r="P1424" s="156" t="e">
        <f t="shared" si="187"/>
        <v>#VALUE!</v>
      </c>
      <c r="Q1424" s="156" t="e">
        <f t="shared" si="188"/>
        <v>#VALUE!</v>
      </c>
      <c r="R1424" s="157" t="str">
        <f t="shared" ref="R1424:R1487" si="193">LEFT(J1424,1)</f>
        <v>T</v>
      </c>
      <c r="S1424" s="157">
        <f t="shared" si="189"/>
        <v>17.98</v>
      </c>
      <c r="T1424" s="157">
        <f t="shared" si="186"/>
        <v>0</v>
      </c>
      <c r="U1424" s="157">
        <f>IF(M1424&lt;&gt;0,IF(M1424=SVS,0,IF(M1424=SVSg,0,IF(M1424=Stundenverrechnungssatz!G6394,0,IF(M1424=Stundenverrechnungssatz!I6394,0,IF(M1424=Stundenverrechnungssatz!K6394,0,IF(M1424=Stundenverrechnungssatz!M6394,0,1)))))))</f>
        <v>0</v>
      </c>
      <c r="V1424" s="20"/>
    </row>
    <row r="1425" spans="1:22" s="38" customFormat="1" ht="15" customHeight="1" x14ac:dyDescent="0.2">
      <c r="A1425" s="160">
        <v>1423</v>
      </c>
      <c r="B1425" s="161" t="s">
        <v>1856</v>
      </c>
      <c r="C1425" s="161" t="s">
        <v>1489</v>
      </c>
      <c r="D1425" s="161" t="s">
        <v>210</v>
      </c>
      <c r="E1425" s="161" t="s">
        <v>1503</v>
      </c>
      <c r="F1425" s="161" t="s">
        <v>265</v>
      </c>
      <c r="G1425" s="161" t="s">
        <v>266</v>
      </c>
      <c r="H1425" s="162">
        <v>207.57</v>
      </c>
      <c r="I1425" s="163"/>
      <c r="J1425" s="158" t="s">
        <v>66</v>
      </c>
      <c r="K1425" s="159"/>
      <c r="L1425" s="153">
        <v>1</v>
      </c>
      <c r="M1425" s="154">
        <f t="shared" si="190"/>
        <v>17.98</v>
      </c>
      <c r="N1425" s="155" t="str">
        <f t="shared" si="191"/>
        <v/>
      </c>
      <c r="O1425" s="156">
        <f t="shared" si="192"/>
        <v>207.57</v>
      </c>
      <c r="P1425" s="156" t="e">
        <f t="shared" si="187"/>
        <v>#VALUE!</v>
      </c>
      <c r="Q1425" s="156" t="e">
        <f t="shared" si="188"/>
        <v>#VALUE!</v>
      </c>
      <c r="R1425" s="157" t="str">
        <f t="shared" si="193"/>
        <v>T</v>
      </c>
      <c r="S1425" s="157">
        <f t="shared" si="189"/>
        <v>17.98</v>
      </c>
      <c r="T1425" s="157">
        <f t="shared" si="186"/>
        <v>0</v>
      </c>
      <c r="U1425" s="157">
        <f>IF(M1425&lt;&gt;0,IF(M1425=SVS,0,IF(M1425=SVSg,0,IF(M1425=Stundenverrechnungssatz!G6395,0,IF(M1425=Stundenverrechnungssatz!I6395,0,IF(M1425=Stundenverrechnungssatz!K6395,0,IF(M1425=Stundenverrechnungssatz!M6395,0,1)))))))</f>
        <v>0</v>
      </c>
      <c r="V1425" s="20"/>
    </row>
    <row r="1426" spans="1:22" s="38" customFormat="1" ht="15" customHeight="1" x14ac:dyDescent="0.2">
      <c r="A1426" s="160">
        <v>1424</v>
      </c>
      <c r="B1426" s="161" t="s">
        <v>1856</v>
      </c>
      <c r="C1426" s="161" t="s">
        <v>1489</v>
      </c>
      <c r="D1426" s="161" t="s">
        <v>210</v>
      </c>
      <c r="E1426" s="161" t="s">
        <v>1504</v>
      </c>
      <c r="F1426" s="161" t="s">
        <v>263</v>
      </c>
      <c r="G1426" s="161" t="s">
        <v>221</v>
      </c>
      <c r="H1426" s="162">
        <v>111.39</v>
      </c>
      <c r="I1426" s="163"/>
      <c r="J1426" s="158" t="s">
        <v>64</v>
      </c>
      <c r="K1426" s="159"/>
      <c r="L1426" s="153">
        <v>9</v>
      </c>
      <c r="M1426" s="154">
        <f t="shared" si="190"/>
        <v>17.98</v>
      </c>
      <c r="N1426" s="155" t="str">
        <f t="shared" si="191"/>
        <v/>
      </c>
      <c r="O1426" s="156">
        <f t="shared" si="192"/>
        <v>1002.51</v>
      </c>
      <c r="P1426" s="156" t="e">
        <f t="shared" si="187"/>
        <v>#VALUE!</v>
      </c>
      <c r="Q1426" s="156" t="e">
        <f t="shared" si="188"/>
        <v>#VALUE!</v>
      </c>
      <c r="R1426" s="157" t="str">
        <f t="shared" si="193"/>
        <v>T</v>
      </c>
      <c r="S1426" s="157">
        <f t="shared" si="189"/>
        <v>17.98</v>
      </c>
      <c r="T1426" s="157">
        <f t="shared" si="186"/>
        <v>0</v>
      </c>
      <c r="U1426" s="157">
        <f>IF(M1426&lt;&gt;0,IF(M1426=SVS,0,IF(M1426=SVSg,0,IF(M1426=Stundenverrechnungssatz!G6396,0,IF(M1426=Stundenverrechnungssatz!I6396,0,IF(M1426=Stundenverrechnungssatz!K6396,0,IF(M1426=Stundenverrechnungssatz!M6396,0,1)))))))</f>
        <v>0</v>
      </c>
      <c r="V1426" s="20"/>
    </row>
    <row r="1427" spans="1:22" s="38" customFormat="1" ht="15" customHeight="1" x14ac:dyDescent="0.2">
      <c r="A1427" s="160">
        <v>1425</v>
      </c>
      <c r="B1427" s="161" t="s">
        <v>1856</v>
      </c>
      <c r="C1427" s="161" t="s">
        <v>1489</v>
      </c>
      <c r="D1427" s="161" t="s">
        <v>210</v>
      </c>
      <c r="E1427" s="161" t="s">
        <v>1505</v>
      </c>
      <c r="F1427" s="161" t="s">
        <v>265</v>
      </c>
      <c r="G1427" s="161" t="s">
        <v>266</v>
      </c>
      <c r="H1427" s="162">
        <v>351.08</v>
      </c>
      <c r="I1427" s="163"/>
      <c r="J1427" s="158" t="s">
        <v>66</v>
      </c>
      <c r="K1427" s="159"/>
      <c r="L1427" s="153">
        <v>1</v>
      </c>
      <c r="M1427" s="154">
        <f t="shared" si="190"/>
        <v>17.98</v>
      </c>
      <c r="N1427" s="155" t="str">
        <f t="shared" si="191"/>
        <v/>
      </c>
      <c r="O1427" s="156">
        <f t="shared" si="192"/>
        <v>351.08</v>
      </c>
      <c r="P1427" s="156" t="e">
        <f t="shared" si="187"/>
        <v>#VALUE!</v>
      </c>
      <c r="Q1427" s="156" t="e">
        <f t="shared" si="188"/>
        <v>#VALUE!</v>
      </c>
      <c r="R1427" s="157" t="str">
        <f t="shared" si="193"/>
        <v>T</v>
      </c>
      <c r="S1427" s="157">
        <f t="shared" si="189"/>
        <v>17.98</v>
      </c>
      <c r="T1427" s="157">
        <f t="shared" si="186"/>
        <v>0</v>
      </c>
      <c r="U1427" s="157">
        <f>IF(M1427&lt;&gt;0,IF(M1427=SVS,0,IF(M1427=SVSg,0,IF(M1427=Stundenverrechnungssatz!G6397,0,IF(M1427=Stundenverrechnungssatz!I6397,0,IF(M1427=Stundenverrechnungssatz!K6397,0,IF(M1427=Stundenverrechnungssatz!M6397,0,1)))))))</f>
        <v>0</v>
      </c>
      <c r="V1427" s="20"/>
    </row>
    <row r="1428" spans="1:22" s="38" customFormat="1" ht="15" customHeight="1" x14ac:dyDescent="0.2">
      <c r="A1428" s="160">
        <v>1426</v>
      </c>
      <c r="B1428" s="161" t="s">
        <v>1856</v>
      </c>
      <c r="C1428" s="161" t="s">
        <v>1489</v>
      </c>
      <c r="D1428" s="161" t="s">
        <v>210</v>
      </c>
      <c r="E1428" s="161" t="s">
        <v>1506</v>
      </c>
      <c r="F1428" s="161" t="s">
        <v>229</v>
      </c>
      <c r="G1428" s="161" t="s">
        <v>221</v>
      </c>
      <c r="H1428" s="162">
        <v>74.239999999999995</v>
      </c>
      <c r="I1428" s="163" t="s">
        <v>214</v>
      </c>
      <c r="J1428" s="158" t="s">
        <v>32</v>
      </c>
      <c r="K1428" s="159"/>
      <c r="L1428" s="153">
        <v>96.05</v>
      </c>
      <c r="M1428" s="154">
        <f t="shared" si="190"/>
        <v>17.98</v>
      </c>
      <c r="N1428" s="155" t="str">
        <f t="shared" si="191"/>
        <v/>
      </c>
      <c r="O1428" s="156">
        <f t="shared" si="192"/>
        <v>7130.7519999999995</v>
      </c>
      <c r="P1428" s="156" t="e">
        <f t="shared" si="187"/>
        <v>#VALUE!</v>
      </c>
      <c r="Q1428" s="156" t="e">
        <f t="shared" si="188"/>
        <v>#VALUE!</v>
      </c>
      <c r="R1428" s="157" t="str">
        <f t="shared" si="193"/>
        <v>B</v>
      </c>
      <c r="S1428" s="157">
        <f t="shared" si="189"/>
        <v>17.98</v>
      </c>
      <c r="T1428" s="157">
        <f t="shared" si="186"/>
        <v>74.239999999999995</v>
      </c>
      <c r="U1428" s="157">
        <f>IF(M1428&lt;&gt;0,IF(M1428=SVS,0,IF(M1428=SVSg,0,IF(M1428=Stundenverrechnungssatz!G6398,0,IF(M1428=Stundenverrechnungssatz!I6398,0,IF(M1428=Stundenverrechnungssatz!K6398,0,IF(M1428=Stundenverrechnungssatz!M6398,0,1)))))))</f>
        <v>0</v>
      </c>
      <c r="V1428" s="20"/>
    </row>
    <row r="1429" spans="1:22" s="38" customFormat="1" ht="15" customHeight="1" x14ac:dyDescent="0.2">
      <c r="A1429" s="160">
        <v>1427</v>
      </c>
      <c r="B1429" s="161" t="s">
        <v>1856</v>
      </c>
      <c r="C1429" s="161" t="s">
        <v>1489</v>
      </c>
      <c r="D1429" s="161" t="s">
        <v>210</v>
      </c>
      <c r="E1429" s="161" t="s">
        <v>1507</v>
      </c>
      <c r="F1429" s="161" t="s">
        <v>426</v>
      </c>
      <c r="G1429" s="161" t="s">
        <v>351</v>
      </c>
      <c r="H1429" s="162">
        <v>92.15</v>
      </c>
      <c r="I1429" s="163" t="s">
        <v>214</v>
      </c>
      <c r="J1429" s="158" t="s">
        <v>32</v>
      </c>
      <c r="K1429" s="159"/>
      <c r="L1429" s="153">
        <v>96.05</v>
      </c>
      <c r="M1429" s="154">
        <f t="shared" si="190"/>
        <v>17.98</v>
      </c>
      <c r="N1429" s="155" t="str">
        <f t="shared" si="191"/>
        <v/>
      </c>
      <c r="O1429" s="156">
        <f t="shared" si="192"/>
        <v>8851.0074999999997</v>
      </c>
      <c r="P1429" s="156" t="e">
        <f t="shared" si="187"/>
        <v>#VALUE!</v>
      </c>
      <c r="Q1429" s="156" t="e">
        <f t="shared" si="188"/>
        <v>#VALUE!</v>
      </c>
      <c r="R1429" s="157" t="str">
        <f t="shared" si="193"/>
        <v>B</v>
      </c>
      <c r="S1429" s="157">
        <f t="shared" si="189"/>
        <v>17.98</v>
      </c>
      <c r="T1429" s="157">
        <f t="shared" si="186"/>
        <v>92.15</v>
      </c>
      <c r="U1429" s="157">
        <f>IF(M1429&lt;&gt;0,IF(M1429=SVS,0,IF(M1429=SVSg,0,IF(M1429=Stundenverrechnungssatz!G6399,0,IF(M1429=Stundenverrechnungssatz!I6399,0,IF(M1429=Stundenverrechnungssatz!K6399,0,IF(M1429=Stundenverrechnungssatz!M6399,0,1)))))))</f>
        <v>0</v>
      </c>
      <c r="V1429" s="20"/>
    </row>
    <row r="1430" spans="1:22" s="38" customFormat="1" ht="15" customHeight="1" x14ac:dyDescent="0.2">
      <c r="A1430" s="160">
        <v>1428</v>
      </c>
      <c r="B1430" s="161" t="s">
        <v>1856</v>
      </c>
      <c r="C1430" s="161" t="s">
        <v>1489</v>
      </c>
      <c r="D1430" s="161" t="s">
        <v>210</v>
      </c>
      <c r="E1430" s="161" t="s">
        <v>1508</v>
      </c>
      <c r="F1430" s="161" t="s">
        <v>573</v>
      </c>
      <c r="G1430" s="161" t="s">
        <v>351</v>
      </c>
      <c r="H1430" s="162">
        <v>36.69</v>
      </c>
      <c r="I1430" s="163"/>
      <c r="J1430" s="158" t="s">
        <v>63</v>
      </c>
      <c r="K1430" s="159"/>
      <c r="L1430" s="153">
        <v>38.08</v>
      </c>
      <c r="M1430" s="154">
        <f t="shared" si="190"/>
        <v>17.98</v>
      </c>
      <c r="N1430" s="155" t="str">
        <f t="shared" si="191"/>
        <v/>
      </c>
      <c r="O1430" s="156">
        <f t="shared" si="192"/>
        <v>1397.1551999999999</v>
      </c>
      <c r="P1430" s="156" t="e">
        <f t="shared" si="187"/>
        <v>#VALUE!</v>
      </c>
      <c r="Q1430" s="156" t="e">
        <f t="shared" si="188"/>
        <v>#VALUE!</v>
      </c>
      <c r="R1430" s="157" t="str">
        <f t="shared" si="193"/>
        <v>T</v>
      </c>
      <c r="S1430" s="157">
        <f t="shared" si="189"/>
        <v>17.98</v>
      </c>
      <c r="T1430" s="157">
        <f t="shared" si="186"/>
        <v>0</v>
      </c>
      <c r="U1430" s="157">
        <f>IF(M1430&lt;&gt;0,IF(M1430=SVS,0,IF(M1430=SVSg,0,IF(M1430=Stundenverrechnungssatz!G6400,0,IF(M1430=Stundenverrechnungssatz!I6400,0,IF(M1430=Stundenverrechnungssatz!K6400,0,IF(M1430=Stundenverrechnungssatz!M6400,0,1)))))))</f>
        <v>0</v>
      </c>
      <c r="V1430" s="20"/>
    </row>
    <row r="1431" spans="1:22" s="38" customFormat="1" ht="15" customHeight="1" x14ac:dyDescent="0.2">
      <c r="A1431" s="160">
        <v>1429</v>
      </c>
      <c r="B1431" s="161" t="s">
        <v>1856</v>
      </c>
      <c r="C1431" s="161" t="s">
        <v>1489</v>
      </c>
      <c r="D1431" s="161" t="s">
        <v>210</v>
      </c>
      <c r="E1431" s="161" t="s">
        <v>1509</v>
      </c>
      <c r="F1431" s="161" t="s">
        <v>229</v>
      </c>
      <c r="G1431" s="161" t="s">
        <v>221</v>
      </c>
      <c r="H1431" s="162">
        <v>73.3</v>
      </c>
      <c r="I1431" s="163" t="s">
        <v>214</v>
      </c>
      <c r="J1431" s="158" t="s">
        <v>32</v>
      </c>
      <c r="K1431" s="159"/>
      <c r="L1431" s="153">
        <v>96.05</v>
      </c>
      <c r="M1431" s="154">
        <f t="shared" si="190"/>
        <v>17.98</v>
      </c>
      <c r="N1431" s="155" t="str">
        <f t="shared" si="191"/>
        <v/>
      </c>
      <c r="O1431" s="156">
        <f t="shared" si="192"/>
        <v>7040.4649999999992</v>
      </c>
      <c r="P1431" s="156" t="e">
        <f t="shared" si="187"/>
        <v>#VALUE!</v>
      </c>
      <c r="Q1431" s="156" t="e">
        <f t="shared" si="188"/>
        <v>#VALUE!</v>
      </c>
      <c r="R1431" s="157" t="str">
        <f t="shared" si="193"/>
        <v>B</v>
      </c>
      <c r="S1431" s="157">
        <f t="shared" si="189"/>
        <v>17.98</v>
      </c>
      <c r="T1431" s="157">
        <f t="shared" si="186"/>
        <v>73.3</v>
      </c>
      <c r="U1431" s="157">
        <f>IF(M1431&lt;&gt;0,IF(M1431=SVS,0,IF(M1431=SVSg,0,IF(M1431=Stundenverrechnungssatz!G6401,0,IF(M1431=Stundenverrechnungssatz!I6401,0,IF(M1431=Stundenverrechnungssatz!K6401,0,IF(M1431=Stundenverrechnungssatz!M6401,0,1)))))))</f>
        <v>0</v>
      </c>
      <c r="V1431" s="20"/>
    </row>
    <row r="1432" spans="1:22" s="38" customFormat="1" ht="15" customHeight="1" x14ac:dyDescent="0.2">
      <c r="A1432" s="160">
        <v>1430</v>
      </c>
      <c r="B1432" s="161" t="s">
        <v>1856</v>
      </c>
      <c r="C1432" s="161" t="s">
        <v>1489</v>
      </c>
      <c r="D1432" s="161" t="s">
        <v>210</v>
      </c>
      <c r="E1432" s="161" t="s">
        <v>1510</v>
      </c>
      <c r="F1432" s="161" t="s">
        <v>229</v>
      </c>
      <c r="G1432" s="161" t="s">
        <v>221</v>
      </c>
      <c r="H1432" s="162">
        <v>74.239999999999995</v>
      </c>
      <c r="I1432" s="163" t="s">
        <v>214</v>
      </c>
      <c r="J1432" s="158" t="s">
        <v>32</v>
      </c>
      <c r="K1432" s="159"/>
      <c r="L1432" s="153">
        <v>96.05</v>
      </c>
      <c r="M1432" s="154">
        <f t="shared" si="190"/>
        <v>17.98</v>
      </c>
      <c r="N1432" s="155" t="str">
        <f t="shared" si="191"/>
        <v/>
      </c>
      <c r="O1432" s="156">
        <f t="shared" si="192"/>
        <v>7130.7519999999995</v>
      </c>
      <c r="P1432" s="156" t="e">
        <f t="shared" si="187"/>
        <v>#VALUE!</v>
      </c>
      <c r="Q1432" s="156" t="e">
        <f t="shared" si="188"/>
        <v>#VALUE!</v>
      </c>
      <c r="R1432" s="157" t="str">
        <f t="shared" si="193"/>
        <v>B</v>
      </c>
      <c r="S1432" s="157">
        <f t="shared" si="189"/>
        <v>17.98</v>
      </c>
      <c r="T1432" s="157">
        <f t="shared" si="186"/>
        <v>74.239999999999995</v>
      </c>
      <c r="U1432" s="157">
        <f>IF(M1432&lt;&gt;0,IF(M1432=SVS,0,IF(M1432=SVSg,0,IF(M1432=Stundenverrechnungssatz!G6402,0,IF(M1432=Stundenverrechnungssatz!I6402,0,IF(M1432=Stundenverrechnungssatz!K6402,0,IF(M1432=Stundenverrechnungssatz!M6402,0,1)))))))</f>
        <v>0</v>
      </c>
      <c r="V1432" s="20"/>
    </row>
    <row r="1433" spans="1:22" s="38" customFormat="1" ht="15" customHeight="1" x14ac:dyDescent="0.2">
      <c r="A1433" s="160">
        <v>1431</v>
      </c>
      <c r="B1433" s="161" t="s">
        <v>1856</v>
      </c>
      <c r="C1433" s="161" t="s">
        <v>1489</v>
      </c>
      <c r="D1433" s="161" t="s">
        <v>210</v>
      </c>
      <c r="E1433" s="161" t="s">
        <v>1511</v>
      </c>
      <c r="F1433" s="161" t="s">
        <v>573</v>
      </c>
      <c r="G1433" s="161" t="s">
        <v>351</v>
      </c>
      <c r="H1433" s="162">
        <v>32.93</v>
      </c>
      <c r="I1433" s="163"/>
      <c r="J1433" s="158" t="s">
        <v>63</v>
      </c>
      <c r="K1433" s="159"/>
      <c r="L1433" s="153">
        <v>38.08</v>
      </c>
      <c r="M1433" s="154">
        <f t="shared" si="190"/>
        <v>17.98</v>
      </c>
      <c r="N1433" s="155" t="str">
        <f t="shared" si="191"/>
        <v/>
      </c>
      <c r="O1433" s="156">
        <f t="shared" si="192"/>
        <v>1253.9743999999998</v>
      </c>
      <c r="P1433" s="156" t="e">
        <f t="shared" si="187"/>
        <v>#VALUE!</v>
      </c>
      <c r="Q1433" s="156" t="e">
        <f t="shared" si="188"/>
        <v>#VALUE!</v>
      </c>
      <c r="R1433" s="157" t="str">
        <f t="shared" si="193"/>
        <v>T</v>
      </c>
      <c r="S1433" s="157">
        <f t="shared" si="189"/>
        <v>17.98</v>
      </c>
      <c r="T1433" s="157">
        <f t="shared" si="186"/>
        <v>0</v>
      </c>
      <c r="U1433" s="157">
        <f>IF(M1433&lt;&gt;0,IF(M1433=SVS,0,IF(M1433=SVSg,0,IF(M1433=Stundenverrechnungssatz!G6403,0,IF(M1433=Stundenverrechnungssatz!I6403,0,IF(M1433=Stundenverrechnungssatz!K6403,0,IF(M1433=Stundenverrechnungssatz!M6403,0,1)))))))</f>
        <v>0</v>
      </c>
      <c r="V1433" s="20"/>
    </row>
    <row r="1434" spans="1:22" s="38" customFormat="1" ht="15" customHeight="1" x14ac:dyDescent="0.2">
      <c r="A1434" s="160">
        <v>1432</v>
      </c>
      <c r="B1434" s="161" t="s">
        <v>1856</v>
      </c>
      <c r="C1434" s="161" t="s">
        <v>1489</v>
      </c>
      <c r="D1434" s="161" t="s">
        <v>210</v>
      </c>
      <c r="E1434" s="161" t="s">
        <v>1512</v>
      </c>
      <c r="F1434" s="161" t="s">
        <v>426</v>
      </c>
      <c r="G1434" s="161" t="s">
        <v>351</v>
      </c>
      <c r="H1434" s="162">
        <v>73.3</v>
      </c>
      <c r="I1434" s="163" t="s">
        <v>214</v>
      </c>
      <c r="J1434" s="158" t="s">
        <v>32</v>
      </c>
      <c r="K1434" s="159"/>
      <c r="L1434" s="153">
        <v>96.05</v>
      </c>
      <c r="M1434" s="154">
        <f t="shared" si="190"/>
        <v>17.98</v>
      </c>
      <c r="N1434" s="155" t="str">
        <f t="shared" si="191"/>
        <v/>
      </c>
      <c r="O1434" s="156">
        <f t="shared" si="192"/>
        <v>7040.4649999999992</v>
      </c>
      <c r="P1434" s="156" t="e">
        <f t="shared" si="187"/>
        <v>#VALUE!</v>
      </c>
      <c r="Q1434" s="156" t="e">
        <f t="shared" si="188"/>
        <v>#VALUE!</v>
      </c>
      <c r="R1434" s="157" t="str">
        <f t="shared" si="193"/>
        <v>B</v>
      </c>
      <c r="S1434" s="157">
        <f t="shared" si="189"/>
        <v>17.98</v>
      </c>
      <c r="T1434" s="157">
        <f t="shared" si="186"/>
        <v>73.3</v>
      </c>
      <c r="U1434" s="157">
        <f>IF(M1434&lt;&gt;0,IF(M1434=SVS,0,IF(M1434=SVSg,0,IF(M1434=Stundenverrechnungssatz!G6404,0,IF(M1434=Stundenverrechnungssatz!I6404,0,IF(M1434=Stundenverrechnungssatz!K6404,0,IF(M1434=Stundenverrechnungssatz!M6404,0,1)))))))</f>
        <v>0</v>
      </c>
      <c r="V1434" s="20"/>
    </row>
    <row r="1435" spans="1:22" s="38" customFormat="1" ht="15" customHeight="1" x14ac:dyDescent="0.2">
      <c r="A1435" s="160">
        <v>1433</v>
      </c>
      <c r="B1435" s="161" t="s">
        <v>1856</v>
      </c>
      <c r="C1435" s="161" t="s">
        <v>1489</v>
      </c>
      <c r="D1435" s="161" t="s">
        <v>210</v>
      </c>
      <c r="E1435" s="161" t="s">
        <v>1513</v>
      </c>
      <c r="F1435" s="161" t="s">
        <v>239</v>
      </c>
      <c r="G1435" s="161" t="s">
        <v>217</v>
      </c>
      <c r="H1435" s="162">
        <v>3.1</v>
      </c>
      <c r="I1435" s="163"/>
      <c r="J1435" s="158" t="s">
        <v>34</v>
      </c>
      <c r="K1435" s="159"/>
      <c r="L1435" s="153">
        <v>191.11</v>
      </c>
      <c r="M1435" s="154">
        <f t="shared" si="190"/>
        <v>17.98</v>
      </c>
      <c r="N1435" s="155" t="str">
        <f t="shared" si="191"/>
        <v/>
      </c>
      <c r="O1435" s="156">
        <f t="shared" si="192"/>
        <v>592.44100000000003</v>
      </c>
      <c r="P1435" s="156" t="e">
        <f t="shared" si="187"/>
        <v>#VALUE!</v>
      </c>
      <c r="Q1435" s="156" t="e">
        <f t="shared" si="188"/>
        <v>#VALUE!</v>
      </c>
      <c r="R1435" s="157" t="str">
        <f t="shared" si="193"/>
        <v>C</v>
      </c>
      <c r="S1435" s="157">
        <f t="shared" si="189"/>
        <v>17.98</v>
      </c>
      <c r="T1435" s="157">
        <f t="shared" si="186"/>
        <v>0</v>
      </c>
      <c r="U1435" s="157">
        <f>IF(M1435&lt;&gt;0,IF(M1435=SVS,0,IF(M1435=SVSg,0,IF(M1435=Stundenverrechnungssatz!G6405,0,IF(M1435=Stundenverrechnungssatz!I6405,0,IF(M1435=Stundenverrechnungssatz!K6405,0,IF(M1435=Stundenverrechnungssatz!M6405,0,1)))))))</f>
        <v>0</v>
      </c>
      <c r="V1435" s="20"/>
    </row>
    <row r="1436" spans="1:22" s="38" customFormat="1" ht="15" customHeight="1" x14ac:dyDescent="0.2">
      <c r="A1436" s="160">
        <v>1434</v>
      </c>
      <c r="B1436" s="161" t="s">
        <v>1856</v>
      </c>
      <c r="C1436" s="161" t="s">
        <v>1489</v>
      </c>
      <c r="D1436" s="161" t="s">
        <v>210</v>
      </c>
      <c r="E1436" s="161" t="s">
        <v>1514</v>
      </c>
      <c r="F1436" s="161" t="s">
        <v>239</v>
      </c>
      <c r="G1436" s="161" t="s">
        <v>217</v>
      </c>
      <c r="H1436" s="162">
        <v>2.2200000000000002</v>
      </c>
      <c r="I1436" s="163"/>
      <c r="J1436" s="158" t="s">
        <v>34</v>
      </c>
      <c r="K1436" s="159"/>
      <c r="L1436" s="153">
        <v>191.11</v>
      </c>
      <c r="M1436" s="154">
        <f t="shared" si="190"/>
        <v>17.98</v>
      </c>
      <c r="N1436" s="155" t="str">
        <f t="shared" si="191"/>
        <v/>
      </c>
      <c r="O1436" s="156">
        <f t="shared" si="192"/>
        <v>424.26420000000007</v>
      </c>
      <c r="P1436" s="156" t="e">
        <f t="shared" si="187"/>
        <v>#VALUE!</v>
      </c>
      <c r="Q1436" s="156" t="e">
        <f t="shared" si="188"/>
        <v>#VALUE!</v>
      </c>
      <c r="R1436" s="157" t="str">
        <f t="shared" si="193"/>
        <v>C</v>
      </c>
      <c r="S1436" s="157">
        <f t="shared" si="189"/>
        <v>17.98</v>
      </c>
      <c r="T1436" s="157">
        <f t="shared" si="186"/>
        <v>0</v>
      </c>
      <c r="U1436" s="157">
        <f>IF(M1436&lt;&gt;0,IF(M1436=SVS,0,IF(M1436=SVSg,0,IF(M1436=Stundenverrechnungssatz!G6406,0,IF(M1436=Stundenverrechnungssatz!I6406,0,IF(M1436=Stundenverrechnungssatz!K6406,0,IF(M1436=Stundenverrechnungssatz!M6406,0,1)))))))</f>
        <v>0</v>
      </c>
      <c r="V1436" s="20"/>
    </row>
    <row r="1437" spans="1:22" s="38" customFormat="1" ht="15" customHeight="1" x14ac:dyDescent="0.2">
      <c r="A1437" s="160">
        <v>1435</v>
      </c>
      <c r="B1437" s="161" t="s">
        <v>1856</v>
      </c>
      <c r="C1437" s="161" t="s">
        <v>1489</v>
      </c>
      <c r="D1437" s="161" t="s">
        <v>210</v>
      </c>
      <c r="E1437" s="161" t="s">
        <v>1515</v>
      </c>
      <c r="F1437" s="161" t="s">
        <v>216</v>
      </c>
      <c r="G1437" s="161" t="s">
        <v>217</v>
      </c>
      <c r="H1437" s="162">
        <v>2.88</v>
      </c>
      <c r="I1437" s="163"/>
      <c r="J1437" s="158" t="s">
        <v>119</v>
      </c>
      <c r="K1437" s="159"/>
      <c r="L1437" s="153">
        <v>0</v>
      </c>
      <c r="M1437" s="154">
        <f t="shared" si="190"/>
        <v>17.98</v>
      </c>
      <c r="N1437" s="155">
        <f t="shared" si="191"/>
        <v>1.0000000000000001E-5</v>
      </c>
      <c r="O1437" s="156">
        <f t="shared" si="192"/>
        <v>0</v>
      </c>
      <c r="P1437" s="156">
        <f t="shared" si="187"/>
        <v>0</v>
      </c>
      <c r="Q1437" s="156">
        <f t="shared" si="188"/>
        <v>0</v>
      </c>
      <c r="R1437" s="157" t="str">
        <f t="shared" si="193"/>
        <v>n</v>
      </c>
      <c r="S1437" s="157">
        <f t="shared" si="189"/>
        <v>17.98</v>
      </c>
      <c r="T1437" s="157">
        <f t="shared" si="186"/>
        <v>0</v>
      </c>
      <c r="U1437" s="157">
        <f>IF(M1437&lt;&gt;0,IF(M1437=SVS,0,IF(M1437=SVSg,0,IF(M1437=Stundenverrechnungssatz!G6407,0,IF(M1437=Stundenverrechnungssatz!I6407,0,IF(M1437=Stundenverrechnungssatz!K6407,0,IF(M1437=Stundenverrechnungssatz!M6407,0,1)))))))</f>
        <v>0</v>
      </c>
      <c r="V1437" s="20"/>
    </row>
    <row r="1438" spans="1:22" s="38" customFormat="1" ht="15" customHeight="1" x14ac:dyDescent="0.2">
      <c r="A1438" s="160">
        <v>1436</v>
      </c>
      <c r="B1438" s="161" t="s">
        <v>1856</v>
      </c>
      <c r="C1438" s="161" t="s">
        <v>1489</v>
      </c>
      <c r="D1438" s="161" t="s">
        <v>210</v>
      </c>
      <c r="E1438" s="161" t="s">
        <v>1516</v>
      </c>
      <c r="F1438" s="161" t="s">
        <v>258</v>
      </c>
      <c r="G1438" s="161" t="s">
        <v>217</v>
      </c>
      <c r="H1438" s="162">
        <v>12.16</v>
      </c>
      <c r="I1438" s="163"/>
      <c r="J1438" s="158" t="s">
        <v>34</v>
      </c>
      <c r="K1438" s="159"/>
      <c r="L1438" s="153">
        <v>191.11</v>
      </c>
      <c r="M1438" s="154">
        <f t="shared" si="190"/>
        <v>17.98</v>
      </c>
      <c r="N1438" s="155" t="str">
        <f t="shared" si="191"/>
        <v/>
      </c>
      <c r="O1438" s="156">
        <f t="shared" si="192"/>
        <v>2323.8976000000002</v>
      </c>
      <c r="P1438" s="156" t="e">
        <f t="shared" si="187"/>
        <v>#VALUE!</v>
      </c>
      <c r="Q1438" s="156" t="e">
        <f t="shared" si="188"/>
        <v>#VALUE!</v>
      </c>
      <c r="R1438" s="157" t="str">
        <f t="shared" si="193"/>
        <v>C</v>
      </c>
      <c r="S1438" s="157">
        <f t="shared" si="189"/>
        <v>17.98</v>
      </c>
      <c r="T1438" s="157">
        <f t="shared" si="186"/>
        <v>0</v>
      </c>
      <c r="U1438" s="157">
        <f>IF(M1438&lt;&gt;0,IF(M1438=SVS,0,IF(M1438=SVSg,0,IF(M1438=Stundenverrechnungssatz!G6408,0,IF(M1438=Stundenverrechnungssatz!I6408,0,IF(M1438=Stundenverrechnungssatz!K6408,0,IF(M1438=Stundenverrechnungssatz!M6408,0,1)))))))</f>
        <v>0</v>
      </c>
      <c r="V1438" s="20"/>
    </row>
    <row r="1439" spans="1:22" s="38" customFormat="1" ht="15" customHeight="1" x14ac:dyDescent="0.2">
      <c r="A1439" s="160">
        <v>1437</v>
      </c>
      <c r="B1439" s="161" t="s">
        <v>1856</v>
      </c>
      <c r="C1439" s="161" t="s">
        <v>1489</v>
      </c>
      <c r="D1439" s="161" t="s">
        <v>210</v>
      </c>
      <c r="E1439" s="161" t="s">
        <v>1517</v>
      </c>
      <c r="F1439" s="161" t="s">
        <v>212</v>
      </c>
      <c r="G1439" s="161" t="s">
        <v>221</v>
      </c>
      <c r="H1439" s="162">
        <v>16.100000000000001</v>
      </c>
      <c r="I1439" s="163" t="s">
        <v>214</v>
      </c>
      <c r="J1439" s="158" t="s">
        <v>55</v>
      </c>
      <c r="K1439" s="159"/>
      <c r="L1439" s="153">
        <v>96.05</v>
      </c>
      <c r="M1439" s="154">
        <f t="shared" si="190"/>
        <v>17.98</v>
      </c>
      <c r="N1439" s="155" t="str">
        <f t="shared" si="191"/>
        <v/>
      </c>
      <c r="O1439" s="156">
        <f t="shared" si="192"/>
        <v>1546.4050000000002</v>
      </c>
      <c r="P1439" s="156" t="e">
        <f t="shared" si="187"/>
        <v>#VALUE!</v>
      </c>
      <c r="Q1439" s="156" t="e">
        <f t="shared" si="188"/>
        <v>#VALUE!</v>
      </c>
      <c r="R1439" s="157" t="str">
        <f t="shared" si="193"/>
        <v>F</v>
      </c>
      <c r="S1439" s="157">
        <f t="shared" si="189"/>
        <v>17.98</v>
      </c>
      <c r="T1439" s="157">
        <f t="shared" si="186"/>
        <v>16.100000000000001</v>
      </c>
      <c r="U1439" s="157">
        <f>IF(M1439&lt;&gt;0,IF(M1439=SVS,0,IF(M1439=SVSg,0,IF(M1439=Stundenverrechnungssatz!G6409,0,IF(M1439=Stundenverrechnungssatz!I6409,0,IF(M1439=Stundenverrechnungssatz!K6409,0,IF(M1439=Stundenverrechnungssatz!M6409,0,1)))))))</f>
        <v>0</v>
      </c>
      <c r="V1439" s="20"/>
    </row>
    <row r="1440" spans="1:22" s="38" customFormat="1" ht="15" customHeight="1" x14ac:dyDescent="0.2">
      <c r="A1440" s="160">
        <v>1438</v>
      </c>
      <c r="B1440" s="161" t="s">
        <v>1856</v>
      </c>
      <c r="C1440" s="161" t="s">
        <v>1489</v>
      </c>
      <c r="D1440" s="161" t="s">
        <v>210</v>
      </c>
      <c r="E1440" s="161" t="s">
        <v>1518</v>
      </c>
      <c r="F1440" s="161" t="s">
        <v>212</v>
      </c>
      <c r="G1440" s="161" t="s">
        <v>219</v>
      </c>
      <c r="H1440" s="162">
        <v>93.83</v>
      </c>
      <c r="I1440" s="163" t="s">
        <v>214</v>
      </c>
      <c r="J1440" s="158" t="s">
        <v>55</v>
      </c>
      <c r="K1440" s="159"/>
      <c r="L1440" s="153">
        <v>96.05</v>
      </c>
      <c r="M1440" s="154">
        <f t="shared" si="190"/>
        <v>17.98</v>
      </c>
      <c r="N1440" s="155" t="str">
        <f t="shared" si="191"/>
        <v/>
      </c>
      <c r="O1440" s="156">
        <f t="shared" si="192"/>
        <v>9012.3714999999993</v>
      </c>
      <c r="P1440" s="156" t="e">
        <f t="shared" si="187"/>
        <v>#VALUE!</v>
      </c>
      <c r="Q1440" s="156" t="e">
        <f t="shared" si="188"/>
        <v>#VALUE!</v>
      </c>
      <c r="R1440" s="157" t="str">
        <f t="shared" si="193"/>
        <v>F</v>
      </c>
      <c r="S1440" s="157">
        <f t="shared" si="189"/>
        <v>17.98</v>
      </c>
      <c r="T1440" s="157">
        <f t="shared" si="186"/>
        <v>93.83</v>
      </c>
      <c r="U1440" s="157">
        <f>IF(M1440&lt;&gt;0,IF(M1440=SVS,0,IF(M1440=SVSg,0,IF(M1440=Stundenverrechnungssatz!G6410,0,IF(M1440=Stundenverrechnungssatz!I6410,0,IF(M1440=Stundenverrechnungssatz!K6410,0,IF(M1440=Stundenverrechnungssatz!M6410,0,1)))))))</f>
        <v>0</v>
      </c>
      <c r="V1440" s="20"/>
    </row>
    <row r="1441" spans="1:22" s="38" customFormat="1" ht="15" customHeight="1" x14ac:dyDescent="0.2">
      <c r="A1441" s="160">
        <v>1439</v>
      </c>
      <c r="B1441" s="161" t="s">
        <v>1856</v>
      </c>
      <c r="C1441" s="161" t="s">
        <v>1489</v>
      </c>
      <c r="D1441" s="161" t="s">
        <v>210</v>
      </c>
      <c r="E1441" s="161" t="s">
        <v>1519</v>
      </c>
      <c r="F1441" s="161" t="s">
        <v>231</v>
      </c>
      <c r="G1441" s="161" t="s">
        <v>219</v>
      </c>
      <c r="H1441" s="162">
        <v>23.32</v>
      </c>
      <c r="I1441" s="163" t="s">
        <v>214</v>
      </c>
      <c r="J1441" s="158" t="s">
        <v>53</v>
      </c>
      <c r="K1441" s="159"/>
      <c r="L1441" s="153">
        <v>96.05</v>
      </c>
      <c r="M1441" s="154">
        <f t="shared" si="190"/>
        <v>17.98</v>
      </c>
      <c r="N1441" s="155" t="str">
        <f t="shared" si="191"/>
        <v/>
      </c>
      <c r="O1441" s="156">
        <f t="shared" si="192"/>
        <v>2239.886</v>
      </c>
      <c r="P1441" s="156" t="e">
        <f t="shared" si="187"/>
        <v>#VALUE!</v>
      </c>
      <c r="Q1441" s="156" t="e">
        <f t="shared" si="188"/>
        <v>#VALUE!</v>
      </c>
      <c r="R1441" s="157" t="str">
        <f t="shared" si="193"/>
        <v>E</v>
      </c>
      <c r="S1441" s="157">
        <f t="shared" si="189"/>
        <v>17.98</v>
      </c>
      <c r="T1441" s="157">
        <f t="shared" si="186"/>
        <v>23.32</v>
      </c>
      <c r="U1441" s="157">
        <f>IF(M1441&lt;&gt;0,IF(M1441=SVS,0,IF(M1441=SVSg,0,IF(M1441=Stundenverrechnungssatz!G6411,0,IF(M1441=Stundenverrechnungssatz!I6411,0,IF(M1441=Stundenverrechnungssatz!K6411,0,IF(M1441=Stundenverrechnungssatz!M6411,0,1)))))))</f>
        <v>0</v>
      </c>
      <c r="V1441" s="20"/>
    </row>
    <row r="1442" spans="1:22" s="38" customFormat="1" ht="15" customHeight="1" x14ac:dyDescent="0.2">
      <c r="A1442" s="160">
        <v>1440</v>
      </c>
      <c r="B1442" s="161" t="s">
        <v>1856</v>
      </c>
      <c r="C1442" s="161" t="s">
        <v>1489</v>
      </c>
      <c r="D1442" s="161" t="s">
        <v>210</v>
      </c>
      <c r="E1442" s="161" t="s">
        <v>1520</v>
      </c>
      <c r="F1442" s="161" t="s">
        <v>212</v>
      </c>
      <c r="G1442" s="161" t="s">
        <v>219</v>
      </c>
      <c r="H1442" s="162">
        <v>81.8</v>
      </c>
      <c r="I1442" s="163" t="s">
        <v>214</v>
      </c>
      <c r="J1442" s="158" t="s">
        <v>55</v>
      </c>
      <c r="K1442" s="159"/>
      <c r="L1442" s="153">
        <v>96.05</v>
      </c>
      <c r="M1442" s="154">
        <f t="shared" si="190"/>
        <v>17.98</v>
      </c>
      <c r="N1442" s="155" t="str">
        <f t="shared" si="191"/>
        <v/>
      </c>
      <c r="O1442" s="156">
        <f t="shared" si="192"/>
        <v>7856.8899999999994</v>
      </c>
      <c r="P1442" s="156" t="e">
        <f t="shared" si="187"/>
        <v>#VALUE!</v>
      </c>
      <c r="Q1442" s="156" t="e">
        <f t="shared" si="188"/>
        <v>#VALUE!</v>
      </c>
      <c r="R1442" s="157" t="str">
        <f t="shared" si="193"/>
        <v>F</v>
      </c>
      <c r="S1442" s="157">
        <f t="shared" si="189"/>
        <v>17.98</v>
      </c>
      <c r="T1442" s="157">
        <f t="shared" si="186"/>
        <v>81.8</v>
      </c>
      <c r="U1442" s="157">
        <f>IF(M1442&lt;&gt;0,IF(M1442=SVS,0,IF(M1442=SVSg,0,IF(M1442=Stundenverrechnungssatz!G6412,0,IF(M1442=Stundenverrechnungssatz!I6412,0,IF(M1442=Stundenverrechnungssatz!K6412,0,IF(M1442=Stundenverrechnungssatz!M6412,0,1)))))))</f>
        <v>0</v>
      </c>
      <c r="V1442" s="20"/>
    </row>
    <row r="1443" spans="1:22" s="38" customFormat="1" ht="15" customHeight="1" x14ac:dyDescent="0.2">
      <c r="A1443" s="160">
        <v>1441</v>
      </c>
      <c r="B1443" s="161" t="s">
        <v>1856</v>
      </c>
      <c r="C1443" s="161" t="s">
        <v>1489</v>
      </c>
      <c r="D1443" s="161" t="s">
        <v>210</v>
      </c>
      <c r="E1443" s="161" t="s">
        <v>1521</v>
      </c>
      <c r="F1443" s="161" t="s">
        <v>212</v>
      </c>
      <c r="G1443" s="161" t="s">
        <v>221</v>
      </c>
      <c r="H1443" s="162">
        <v>52.05</v>
      </c>
      <c r="I1443" s="163" t="s">
        <v>214</v>
      </c>
      <c r="J1443" s="158" t="s">
        <v>55</v>
      </c>
      <c r="K1443" s="159"/>
      <c r="L1443" s="153">
        <v>96.05</v>
      </c>
      <c r="M1443" s="154">
        <f t="shared" si="190"/>
        <v>17.98</v>
      </c>
      <c r="N1443" s="155" t="str">
        <f t="shared" si="191"/>
        <v/>
      </c>
      <c r="O1443" s="156">
        <f t="shared" si="192"/>
        <v>4999.4024999999992</v>
      </c>
      <c r="P1443" s="156" t="e">
        <f t="shared" si="187"/>
        <v>#VALUE!</v>
      </c>
      <c r="Q1443" s="156" t="e">
        <f t="shared" si="188"/>
        <v>#VALUE!</v>
      </c>
      <c r="R1443" s="157" t="str">
        <f t="shared" si="193"/>
        <v>F</v>
      </c>
      <c r="S1443" s="157">
        <f t="shared" si="189"/>
        <v>17.98</v>
      </c>
      <c r="T1443" s="157">
        <f t="shared" si="186"/>
        <v>52.05</v>
      </c>
      <c r="U1443" s="157">
        <f>IF(M1443&lt;&gt;0,IF(M1443=SVS,0,IF(M1443=SVSg,0,IF(M1443=Stundenverrechnungssatz!G6413,0,IF(M1443=Stundenverrechnungssatz!I6413,0,IF(M1443=Stundenverrechnungssatz!K6413,0,IF(M1443=Stundenverrechnungssatz!M6413,0,1)))))))</f>
        <v>0</v>
      </c>
      <c r="V1443" s="20"/>
    </row>
    <row r="1444" spans="1:22" s="38" customFormat="1" ht="15" customHeight="1" x14ac:dyDescent="0.2">
      <c r="A1444" s="160">
        <v>1442</v>
      </c>
      <c r="B1444" s="161" t="s">
        <v>1856</v>
      </c>
      <c r="C1444" s="161" t="s">
        <v>1489</v>
      </c>
      <c r="D1444" s="161" t="s">
        <v>210</v>
      </c>
      <c r="E1444" s="161" t="s">
        <v>1522</v>
      </c>
      <c r="F1444" s="161" t="s">
        <v>427</v>
      </c>
      <c r="G1444" s="161" t="s">
        <v>221</v>
      </c>
      <c r="H1444" s="162">
        <v>80.319999999999993</v>
      </c>
      <c r="I1444" s="163"/>
      <c r="J1444" s="158" t="s">
        <v>64</v>
      </c>
      <c r="K1444" s="159"/>
      <c r="L1444" s="153">
        <v>9</v>
      </c>
      <c r="M1444" s="154">
        <f t="shared" si="190"/>
        <v>17.98</v>
      </c>
      <c r="N1444" s="155" t="str">
        <f t="shared" si="191"/>
        <v/>
      </c>
      <c r="O1444" s="156">
        <f t="shared" si="192"/>
        <v>722.87999999999988</v>
      </c>
      <c r="P1444" s="156" t="e">
        <f t="shared" si="187"/>
        <v>#VALUE!</v>
      </c>
      <c r="Q1444" s="156" t="e">
        <f t="shared" si="188"/>
        <v>#VALUE!</v>
      </c>
      <c r="R1444" s="157" t="str">
        <f t="shared" si="193"/>
        <v>T</v>
      </c>
      <c r="S1444" s="157">
        <f t="shared" si="189"/>
        <v>17.98</v>
      </c>
      <c r="T1444" s="157">
        <f t="shared" si="186"/>
        <v>0</v>
      </c>
      <c r="U1444" s="157">
        <f>IF(M1444&lt;&gt;0,IF(M1444=SVS,0,IF(M1444=SVSg,0,IF(M1444=Stundenverrechnungssatz!G6414,0,IF(M1444=Stundenverrechnungssatz!I6414,0,IF(M1444=Stundenverrechnungssatz!K6414,0,IF(M1444=Stundenverrechnungssatz!M6414,0,1)))))))</f>
        <v>0</v>
      </c>
      <c r="V1444" s="20"/>
    </row>
    <row r="1445" spans="1:22" s="38" customFormat="1" ht="15" customHeight="1" x14ac:dyDescent="0.2">
      <c r="A1445" s="160">
        <v>1443</v>
      </c>
      <c r="B1445" s="161" t="s">
        <v>1856</v>
      </c>
      <c r="C1445" s="161" t="s">
        <v>1489</v>
      </c>
      <c r="D1445" s="161" t="s">
        <v>210</v>
      </c>
      <c r="E1445" s="161" t="s">
        <v>1523</v>
      </c>
      <c r="F1445" s="161" t="s">
        <v>265</v>
      </c>
      <c r="G1445" s="161" t="s">
        <v>259</v>
      </c>
      <c r="H1445" s="162">
        <v>122.91</v>
      </c>
      <c r="I1445" s="163"/>
      <c r="J1445" s="158" t="s">
        <v>66</v>
      </c>
      <c r="K1445" s="159"/>
      <c r="L1445" s="153">
        <v>1</v>
      </c>
      <c r="M1445" s="154">
        <f t="shared" si="190"/>
        <v>17.98</v>
      </c>
      <c r="N1445" s="155" t="str">
        <f t="shared" si="191"/>
        <v/>
      </c>
      <c r="O1445" s="156">
        <f t="shared" si="192"/>
        <v>122.91</v>
      </c>
      <c r="P1445" s="156" t="e">
        <f t="shared" si="187"/>
        <v>#VALUE!</v>
      </c>
      <c r="Q1445" s="156" t="e">
        <f t="shared" si="188"/>
        <v>#VALUE!</v>
      </c>
      <c r="R1445" s="157" t="str">
        <f t="shared" si="193"/>
        <v>T</v>
      </c>
      <c r="S1445" s="157">
        <f t="shared" si="189"/>
        <v>17.98</v>
      </c>
      <c r="T1445" s="157">
        <f t="shared" si="186"/>
        <v>0</v>
      </c>
      <c r="U1445" s="157">
        <f>IF(M1445&lt;&gt;0,IF(M1445=SVS,0,IF(M1445=SVSg,0,IF(M1445=Stundenverrechnungssatz!G6415,0,IF(M1445=Stundenverrechnungssatz!I6415,0,IF(M1445=Stundenverrechnungssatz!K6415,0,IF(M1445=Stundenverrechnungssatz!M6415,0,1)))))))</f>
        <v>0</v>
      </c>
      <c r="V1445" s="20"/>
    </row>
    <row r="1446" spans="1:22" s="38" customFormat="1" ht="15" customHeight="1" x14ac:dyDescent="0.2">
      <c r="A1446" s="160">
        <v>1444</v>
      </c>
      <c r="B1446" s="161" t="s">
        <v>1856</v>
      </c>
      <c r="C1446" s="161" t="s">
        <v>1489</v>
      </c>
      <c r="D1446" s="161" t="s">
        <v>210</v>
      </c>
      <c r="E1446" s="161" t="s">
        <v>1524</v>
      </c>
      <c r="F1446" s="161" t="s">
        <v>445</v>
      </c>
      <c r="G1446" s="161" t="s">
        <v>380</v>
      </c>
      <c r="H1446" s="162">
        <v>36.479999999999997</v>
      </c>
      <c r="I1446" s="163"/>
      <c r="J1446" s="158" t="s">
        <v>60</v>
      </c>
      <c r="K1446" s="159" t="s">
        <v>475</v>
      </c>
      <c r="L1446" s="153">
        <v>38.08</v>
      </c>
      <c r="M1446" s="154">
        <f t="shared" si="190"/>
        <v>17.98</v>
      </c>
      <c r="N1446" s="155" t="str">
        <f t="shared" si="191"/>
        <v/>
      </c>
      <c r="O1446" s="156">
        <f t="shared" si="192"/>
        <v>1389.1583999999998</v>
      </c>
      <c r="P1446" s="156" t="e">
        <f t="shared" si="187"/>
        <v>#VALUE!</v>
      </c>
      <c r="Q1446" s="156" t="e">
        <f t="shared" si="188"/>
        <v>#VALUE!</v>
      </c>
      <c r="R1446" s="157" t="str">
        <f t="shared" si="193"/>
        <v>H</v>
      </c>
      <c r="S1446" s="157">
        <f t="shared" si="189"/>
        <v>17.98</v>
      </c>
      <c r="T1446" s="157">
        <f t="shared" si="186"/>
        <v>0</v>
      </c>
      <c r="U1446" s="157">
        <f>IF(M1446&lt;&gt;0,IF(M1446=SVS,0,IF(M1446=SVSg,0,IF(M1446=Stundenverrechnungssatz!G6416,0,IF(M1446=Stundenverrechnungssatz!I6416,0,IF(M1446=Stundenverrechnungssatz!K6416,0,IF(M1446=Stundenverrechnungssatz!M6416,0,1)))))))</f>
        <v>0</v>
      </c>
      <c r="V1446" s="20"/>
    </row>
    <row r="1447" spans="1:22" s="38" customFormat="1" ht="15" customHeight="1" x14ac:dyDescent="0.2">
      <c r="A1447" s="160">
        <v>1445</v>
      </c>
      <c r="B1447" s="161" t="s">
        <v>1856</v>
      </c>
      <c r="C1447" s="161" t="s">
        <v>1489</v>
      </c>
      <c r="D1447" s="161" t="s">
        <v>210</v>
      </c>
      <c r="E1447" s="161" t="s">
        <v>1525</v>
      </c>
      <c r="F1447" s="161" t="s">
        <v>212</v>
      </c>
      <c r="G1447" s="161" t="s">
        <v>221</v>
      </c>
      <c r="H1447" s="162">
        <v>4.93</v>
      </c>
      <c r="I1447" s="163" t="s">
        <v>214</v>
      </c>
      <c r="J1447" s="158" t="s">
        <v>55</v>
      </c>
      <c r="K1447" s="159"/>
      <c r="L1447" s="153">
        <v>96.05</v>
      </c>
      <c r="M1447" s="154">
        <f t="shared" si="190"/>
        <v>17.98</v>
      </c>
      <c r="N1447" s="155" t="str">
        <f t="shared" si="191"/>
        <v/>
      </c>
      <c r="O1447" s="156">
        <f t="shared" si="192"/>
        <v>473.52649999999994</v>
      </c>
      <c r="P1447" s="156" t="e">
        <f t="shared" si="187"/>
        <v>#VALUE!</v>
      </c>
      <c r="Q1447" s="156" t="e">
        <f t="shared" si="188"/>
        <v>#VALUE!</v>
      </c>
      <c r="R1447" s="157" t="str">
        <f t="shared" si="193"/>
        <v>F</v>
      </c>
      <c r="S1447" s="157">
        <f t="shared" si="189"/>
        <v>17.98</v>
      </c>
      <c r="T1447" s="157">
        <f t="shared" si="186"/>
        <v>4.93</v>
      </c>
      <c r="U1447" s="157">
        <f>IF(M1447&lt;&gt;0,IF(M1447=SVS,0,IF(M1447=SVSg,0,IF(M1447=Stundenverrechnungssatz!G6417,0,IF(M1447=Stundenverrechnungssatz!I6417,0,IF(M1447=Stundenverrechnungssatz!K6417,0,IF(M1447=Stundenverrechnungssatz!M6417,0,1)))))))</f>
        <v>0</v>
      </c>
      <c r="V1447" s="20"/>
    </row>
    <row r="1448" spans="1:22" s="38" customFormat="1" ht="15" customHeight="1" x14ac:dyDescent="0.2">
      <c r="A1448" s="160">
        <v>1446</v>
      </c>
      <c r="B1448" s="161" t="s">
        <v>1856</v>
      </c>
      <c r="C1448" s="161" t="s">
        <v>1489</v>
      </c>
      <c r="D1448" s="161" t="s">
        <v>210</v>
      </c>
      <c r="E1448" s="161" t="s">
        <v>1526</v>
      </c>
      <c r="F1448" s="161" t="s">
        <v>212</v>
      </c>
      <c r="G1448" s="161" t="s">
        <v>351</v>
      </c>
      <c r="H1448" s="162">
        <v>15.23</v>
      </c>
      <c r="I1448" s="163" t="s">
        <v>214</v>
      </c>
      <c r="J1448" s="158" t="s">
        <v>55</v>
      </c>
      <c r="K1448" s="159"/>
      <c r="L1448" s="153">
        <v>96.05</v>
      </c>
      <c r="M1448" s="154">
        <f t="shared" si="190"/>
        <v>17.98</v>
      </c>
      <c r="N1448" s="155" t="str">
        <f t="shared" si="191"/>
        <v/>
      </c>
      <c r="O1448" s="156">
        <f t="shared" si="192"/>
        <v>1462.8415</v>
      </c>
      <c r="P1448" s="156" t="e">
        <f t="shared" si="187"/>
        <v>#VALUE!</v>
      </c>
      <c r="Q1448" s="156" t="e">
        <f t="shared" si="188"/>
        <v>#VALUE!</v>
      </c>
      <c r="R1448" s="157" t="str">
        <f t="shared" si="193"/>
        <v>F</v>
      </c>
      <c r="S1448" s="157">
        <f t="shared" si="189"/>
        <v>17.98</v>
      </c>
      <c r="T1448" s="157">
        <f t="shared" si="186"/>
        <v>15.23</v>
      </c>
      <c r="U1448" s="157">
        <f>IF(M1448&lt;&gt;0,IF(M1448=SVS,0,IF(M1448=SVSg,0,IF(M1448=Stundenverrechnungssatz!G6418,0,IF(M1448=Stundenverrechnungssatz!I6418,0,IF(M1448=Stundenverrechnungssatz!K6418,0,IF(M1448=Stundenverrechnungssatz!M6418,0,1)))))))</f>
        <v>0</v>
      </c>
      <c r="V1448" s="20"/>
    </row>
    <row r="1449" spans="1:22" s="38" customFormat="1" ht="15" customHeight="1" x14ac:dyDescent="0.2">
      <c r="A1449" s="160">
        <v>1447</v>
      </c>
      <c r="B1449" s="161" t="s">
        <v>1856</v>
      </c>
      <c r="C1449" s="161" t="s">
        <v>1489</v>
      </c>
      <c r="D1449" s="161" t="s">
        <v>210</v>
      </c>
      <c r="E1449" s="161" t="s">
        <v>1527</v>
      </c>
      <c r="F1449" s="161" t="s">
        <v>212</v>
      </c>
      <c r="G1449" s="161" t="s">
        <v>221</v>
      </c>
      <c r="H1449" s="162">
        <v>11.02</v>
      </c>
      <c r="I1449" s="163" t="s">
        <v>214</v>
      </c>
      <c r="J1449" s="158" t="s">
        <v>55</v>
      </c>
      <c r="K1449" s="159"/>
      <c r="L1449" s="153">
        <v>96.05</v>
      </c>
      <c r="M1449" s="154">
        <f t="shared" si="190"/>
        <v>17.98</v>
      </c>
      <c r="N1449" s="155" t="str">
        <f t="shared" si="191"/>
        <v/>
      </c>
      <c r="O1449" s="156">
        <f t="shared" si="192"/>
        <v>1058.471</v>
      </c>
      <c r="P1449" s="156" t="e">
        <f t="shared" si="187"/>
        <v>#VALUE!</v>
      </c>
      <c r="Q1449" s="156" t="e">
        <f t="shared" si="188"/>
        <v>#VALUE!</v>
      </c>
      <c r="R1449" s="157" t="str">
        <f t="shared" si="193"/>
        <v>F</v>
      </c>
      <c r="S1449" s="157">
        <f t="shared" si="189"/>
        <v>17.98</v>
      </c>
      <c r="T1449" s="157">
        <f t="shared" si="186"/>
        <v>11.02</v>
      </c>
      <c r="U1449" s="157">
        <f>IF(M1449&lt;&gt;0,IF(M1449=SVS,0,IF(M1449=SVSg,0,IF(M1449=Stundenverrechnungssatz!G6419,0,IF(M1449=Stundenverrechnungssatz!I6419,0,IF(M1449=Stundenverrechnungssatz!K6419,0,IF(M1449=Stundenverrechnungssatz!M6419,0,1)))))))</f>
        <v>0</v>
      </c>
      <c r="V1449" s="20"/>
    </row>
    <row r="1450" spans="1:22" s="38" customFormat="1" ht="15" customHeight="1" x14ac:dyDescent="0.2">
      <c r="A1450" s="160">
        <v>1448</v>
      </c>
      <c r="B1450" s="161" t="s">
        <v>1856</v>
      </c>
      <c r="C1450" s="161" t="s">
        <v>1489</v>
      </c>
      <c r="D1450" s="161" t="s">
        <v>210</v>
      </c>
      <c r="E1450" s="161" t="s">
        <v>1528</v>
      </c>
      <c r="F1450" s="161" t="s">
        <v>212</v>
      </c>
      <c r="G1450" s="161" t="s">
        <v>351</v>
      </c>
      <c r="H1450" s="162">
        <v>6.43</v>
      </c>
      <c r="I1450" s="163" t="s">
        <v>214</v>
      </c>
      <c r="J1450" s="158" t="s">
        <v>55</v>
      </c>
      <c r="K1450" s="159"/>
      <c r="L1450" s="153">
        <v>96.05</v>
      </c>
      <c r="M1450" s="154">
        <f t="shared" si="190"/>
        <v>17.98</v>
      </c>
      <c r="N1450" s="155" t="str">
        <f t="shared" si="191"/>
        <v/>
      </c>
      <c r="O1450" s="156">
        <f t="shared" si="192"/>
        <v>617.60149999999999</v>
      </c>
      <c r="P1450" s="156" t="e">
        <f t="shared" si="187"/>
        <v>#VALUE!</v>
      </c>
      <c r="Q1450" s="156" t="e">
        <f t="shared" si="188"/>
        <v>#VALUE!</v>
      </c>
      <c r="R1450" s="157" t="str">
        <f t="shared" si="193"/>
        <v>F</v>
      </c>
      <c r="S1450" s="157">
        <f t="shared" si="189"/>
        <v>17.98</v>
      </c>
      <c r="T1450" s="157">
        <f t="shared" si="186"/>
        <v>6.43</v>
      </c>
      <c r="U1450" s="157">
        <f>IF(M1450&lt;&gt;0,IF(M1450=SVS,0,IF(M1450=SVSg,0,IF(M1450=Stundenverrechnungssatz!G6420,0,IF(M1450=Stundenverrechnungssatz!I6420,0,IF(M1450=Stundenverrechnungssatz!K6420,0,IF(M1450=Stundenverrechnungssatz!M6420,0,1)))))))</f>
        <v>0</v>
      </c>
      <c r="V1450" s="20"/>
    </row>
    <row r="1451" spans="1:22" s="38" customFormat="1" ht="15" customHeight="1" x14ac:dyDescent="0.2">
      <c r="A1451" s="160">
        <v>1449</v>
      </c>
      <c r="B1451" s="161" t="s">
        <v>1856</v>
      </c>
      <c r="C1451" s="161" t="s">
        <v>1489</v>
      </c>
      <c r="D1451" s="161" t="s">
        <v>210</v>
      </c>
      <c r="E1451" s="161" t="s">
        <v>1529</v>
      </c>
      <c r="F1451" s="161" t="s">
        <v>231</v>
      </c>
      <c r="G1451" s="161" t="s">
        <v>219</v>
      </c>
      <c r="H1451" s="162">
        <v>9.33</v>
      </c>
      <c r="I1451" s="163" t="s">
        <v>214</v>
      </c>
      <c r="J1451" s="158" t="s">
        <v>53</v>
      </c>
      <c r="K1451" s="159"/>
      <c r="L1451" s="153">
        <v>96.05</v>
      </c>
      <c r="M1451" s="154">
        <f t="shared" si="190"/>
        <v>17.98</v>
      </c>
      <c r="N1451" s="155" t="str">
        <f t="shared" si="191"/>
        <v/>
      </c>
      <c r="O1451" s="156">
        <f t="shared" si="192"/>
        <v>896.14649999999995</v>
      </c>
      <c r="P1451" s="156" t="e">
        <f t="shared" si="187"/>
        <v>#VALUE!</v>
      </c>
      <c r="Q1451" s="156" t="e">
        <f t="shared" si="188"/>
        <v>#VALUE!</v>
      </c>
      <c r="R1451" s="157" t="str">
        <f t="shared" si="193"/>
        <v>E</v>
      </c>
      <c r="S1451" s="157">
        <f t="shared" si="189"/>
        <v>17.98</v>
      </c>
      <c r="T1451" s="157">
        <f t="shared" si="186"/>
        <v>9.33</v>
      </c>
      <c r="U1451" s="157">
        <f>IF(M1451&lt;&gt;0,IF(M1451=SVS,0,IF(M1451=SVSg,0,IF(M1451=Stundenverrechnungssatz!G6421,0,IF(M1451=Stundenverrechnungssatz!I6421,0,IF(M1451=Stundenverrechnungssatz!K6421,0,IF(M1451=Stundenverrechnungssatz!M6421,0,1)))))))</f>
        <v>0</v>
      </c>
      <c r="V1451" s="20"/>
    </row>
    <row r="1452" spans="1:22" s="38" customFormat="1" ht="15" customHeight="1" x14ac:dyDescent="0.2">
      <c r="A1452" s="160">
        <v>1450</v>
      </c>
      <c r="B1452" s="161" t="s">
        <v>1856</v>
      </c>
      <c r="C1452" s="161" t="s">
        <v>1489</v>
      </c>
      <c r="D1452" s="161" t="s">
        <v>281</v>
      </c>
      <c r="E1452" s="161" t="s">
        <v>1530</v>
      </c>
      <c r="F1452" s="161" t="s">
        <v>343</v>
      </c>
      <c r="G1452" s="161" t="s">
        <v>221</v>
      </c>
      <c r="H1452" s="162">
        <v>15.27</v>
      </c>
      <c r="I1452" s="163"/>
      <c r="J1452" s="158" t="s">
        <v>64</v>
      </c>
      <c r="K1452" s="159"/>
      <c r="L1452" s="153">
        <v>9</v>
      </c>
      <c r="M1452" s="154">
        <f t="shared" si="190"/>
        <v>17.98</v>
      </c>
      <c r="N1452" s="155" t="str">
        <f t="shared" si="191"/>
        <v/>
      </c>
      <c r="O1452" s="156">
        <f t="shared" si="192"/>
        <v>137.43</v>
      </c>
      <c r="P1452" s="156" t="e">
        <f t="shared" si="187"/>
        <v>#VALUE!</v>
      </c>
      <c r="Q1452" s="156" t="e">
        <f t="shared" si="188"/>
        <v>#VALUE!</v>
      </c>
      <c r="R1452" s="157" t="str">
        <f t="shared" si="193"/>
        <v>T</v>
      </c>
      <c r="S1452" s="157">
        <f t="shared" si="189"/>
        <v>17.98</v>
      </c>
      <c r="T1452" s="157">
        <f t="shared" si="186"/>
        <v>0</v>
      </c>
      <c r="U1452" s="157">
        <f>IF(M1452&lt;&gt;0,IF(M1452=SVS,0,IF(M1452=SVSg,0,IF(M1452=Stundenverrechnungssatz!G6422,0,IF(M1452=Stundenverrechnungssatz!I6422,0,IF(M1452=Stundenverrechnungssatz!K6422,0,IF(M1452=Stundenverrechnungssatz!M6422,0,1)))))))</f>
        <v>0</v>
      </c>
      <c r="V1452" s="20"/>
    </row>
    <row r="1453" spans="1:22" s="38" customFormat="1" ht="15" customHeight="1" x14ac:dyDescent="0.2">
      <c r="A1453" s="160">
        <v>1451</v>
      </c>
      <c r="B1453" s="161" t="s">
        <v>1856</v>
      </c>
      <c r="C1453" s="161" t="s">
        <v>1489</v>
      </c>
      <c r="D1453" s="161" t="s">
        <v>281</v>
      </c>
      <c r="E1453" s="161" t="s">
        <v>1531</v>
      </c>
      <c r="F1453" s="161" t="s">
        <v>343</v>
      </c>
      <c r="G1453" s="161" t="s">
        <v>266</v>
      </c>
      <c r="H1453" s="162">
        <v>4.58</v>
      </c>
      <c r="I1453" s="163"/>
      <c r="J1453" s="158" t="s">
        <v>64</v>
      </c>
      <c r="K1453" s="159"/>
      <c r="L1453" s="153">
        <v>9</v>
      </c>
      <c r="M1453" s="154">
        <f t="shared" si="190"/>
        <v>17.98</v>
      </c>
      <c r="N1453" s="155" t="str">
        <f t="shared" si="191"/>
        <v/>
      </c>
      <c r="O1453" s="156">
        <f t="shared" si="192"/>
        <v>41.22</v>
      </c>
      <c r="P1453" s="156" t="e">
        <f t="shared" si="187"/>
        <v>#VALUE!</v>
      </c>
      <c r="Q1453" s="156" t="e">
        <f t="shared" si="188"/>
        <v>#VALUE!</v>
      </c>
      <c r="R1453" s="157" t="str">
        <f t="shared" si="193"/>
        <v>T</v>
      </c>
      <c r="S1453" s="157">
        <f t="shared" si="189"/>
        <v>17.98</v>
      </c>
      <c r="T1453" s="157">
        <f t="shared" si="186"/>
        <v>0</v>
      </c>
      <c r="U1453" s="157">
        <f>IF(M1453&lt;&gt;0,IF(M1453=SVS,0,IF(M1453=SVSg,0,IF(M1453=Stundenverrechnungssatz!G6423,0,IF(M1453=Stundenverrechnungssatz!I6423,0,IF(M1453=Stundenverrechnungssatz!K6423,0,IF(M1453=Stundenverrechnungssatz!M6423,0,1)))))))</f>
        <v>0</v>
      </c>
      <c r="V1453" s="20"/>
    </row>
    <row r="1454" spans="1:22" s="38" customFormat="1" ht="15" customHeight="1" x14ac:dyDescent="0.2">
      <c r="A1454" s="160">
        <v>1452</v>
      </c>
      <c r="B1454" s="161" t="s">
        <v>1856</v>
      </c>
      <c r="C1454" s="161" t="s">
        <v>1489</v>
      </c>
      <c r="D1454" s="161" t="s">
        <v>281</v>
      </c>
      <c r="E1454" s="161" t="s">
        <v>1532</v>
      </c>
      <c r="F1454" s="161" t="s">
        <v>542</v>
      </c>
      <c r="G1454" s="161" t="s">
        <v>217</v>
      </c>
      <c r="H1454" s="162">
        <v>6.14</v>
      </c>
      <c r="I1454" s="163"/>
      <c r="J1454" s="158" t="s">
        <v>34</v>
      </c>
      <c r="K1454" s="159"/>
      <c r="L1454" s="153">
        <v>191.11</v>
      </c>
      <c r="M1454" s="154">
        <f t="shared" si="190"/>
        <v>17.98</v>
      </c>
      <c r="N1454" s="155" t="str">
        <f t="shared" si="191"/>
        <v/>
      </c>
      <c r="O1454" s="156">
        <f t="shared" si="192"/>
        <v>1173.4154000000001</v>
      </c>
      <c r="P1454" s="156" t="e">
        <f t="shared" si="187"/>
        <v>#VALUE!</v>
      </c>
      <c r="Q1454" s="156" t="e">
        <f t="shared" si="188"/>
        <v>#VALUE!</v>
      </c>
      <c r="R1454" s="157" t="str">
        <f t="shared" si="193"/>
        <v>C</v>
      </c>
      <c r="S1454" s="157">
        <f t="shared" si="189"/>
        <v>17.98</v>
      </c>
      <c r="T1454" s="157">
        <f t="shared" si="186"/>
        <v>0</v>
      </c>
      <c r="U1454" s="157">
        <f>IF(M1454&lt;&gt;0,IF(M1454=SVS,0,IF(M1454=SVSg,0,IF(M1454=Stundenverrechnungssatz!G6424,0,IF(M1454=Stundenverrechnungssatz!I6424,0,IF(M1454=Stundenverrechnungssatz!K6424,0,IF(M1454=Stundenverrechnungssatz!M6424,0,1)))))))</f>
        <v>0</v>
      </c>
      <c r="V1454" s="20"/>
    </row>
    <row r="1455" spans="1:22" s="38" customFormat="1" ht="15" customHeight="1" x14ac:dyDescent="0.2">
      <c r="A1455" s="160">
        <v>1453</v>
      </c>
      <c r="B1455" s="161" t="s">
        <v>1856</v>
      </c>
      <c r="C1455" s="161" t="s">
        <v>1489</v>
      </c>
      <c r="D1455" s="161" t="s">
        <v>281</v>
      </c>
      <c r="E1455" s="161" t="s">
        <v>1533</v>
      </c>
      <c r="F1455" s="161" t="s">
        <v>263</v>
      </c>
      <c r="G1455" s="161" t="s">
        <v>221</v>
      </c>
      <c r="H1455" s="162">
        <v>20.18</v>
      </c>
      <c r="I1455" s="163"/>
      <c r="J1455" s="158" t="s">
        <v>64</v>
      </c>
      <c r="K1455" s="159"/>
      <c r="L1455" s="153">
        <v>9</v>
      </c>
      <c r="M1455" s="154">
        <f t="shared" si="190"/>
        <v>17.98</v>
      </c>
      <c r="N1455" s="155" t="str">
        <f t="shared" si="191"/>
        <v/>
      </c>
      <c r="O1455" s="156">
        <f t="shared" si="192"/>
        <v>181.62</v>
      </c>
      <c r="P1455" s="156" t="e">
        <f t="shared" si="187"/>
        <v>#VALUE!</v>
      </c>
      <c r="Q1455" s="156" t="e">
        <f t="shared" si="188"/>
        <v>#VALUE!</v>
      </c>
      <c r="R1455" s="157" t="str">
        <f t="shared" si="193"/>
        <v>T</v>
      </c>
      <c r="S1455" s="157">
        <f t="shared" si="189"/>
        <v>17.98</v>
      </c>
      <c r="T1455" s="157">
        <f t="shared" si="186"/>
        <v>0</v>
      </c>
      <c r="U1455" s="157">
        <f>IF(M1455&lt;&gt;0,IF(M1455=SVS,0,IF(M1455=SVSg,0,IF(M1455=Stundenverrechnungssatz!G6425,0,IF(M1455=Stundenverrechnungssatz!I6425,0,IF(M1455=Stundenverrechnungssatz!K6425,0,IF(M1455=Stundenverrechnungssatz!M6425,0,1)))))))</f>
        <v>0</v>
      </c>
      <c r="V1455" s="20"/>
    </row>
    <row r="1456" spans="1:22" s="38" customFormat="1" ht="15" customHeight="1" x14ac:dyDescent="0.2">
      <c r="A1456" s="160">
        <v>1454</v>
      </c>
      <c r="B1456" s="161" t="s">
        <v>1856</v>
      </c>
      <c r="C1456" s="161" t="s">
        <v>1489</v>
      </c>
      <c r="D1456" s="161" t="s">
        <v>281</v>
      </c>
      <c r="E1456" s="161" t="s">
        <v>1534</v>
      </c>
      <c r="F1456" s="161" t="s">
        <v>263</v>
      </c>
      <c r="G1456" s="161" t="s">
        <v>221</v>
      </c>
      <c r="H1456" s="162">
        <v>11.96</v>
      </c>
      <c r="I1456" s="163"/>
      <c r="J1456" s="158" t="s">
        <v>64</v>
      </c>
      <c r="K1456" s="159"/>
      <c r="L1456" s="153">
        <v>9</v>
      </c>
      <c r="M1456" s="154">
        <f t="shared" si="190"/>
        <v>17.98</v>
      </c>
      <c r="N1456" s="155" t="str">
        <f t="shared" si="191"/>
        <v/>
      </c>
      <c r="O1456" s="156">
        <f t="shared" si="192"/>
        <v>107.64000000000001</v>
      </c>
      <c r="P1456" s="156" t="e">
        <f t="shared" si="187"/>
        <v>#VALUE!</v>
      </c>
      <c r="Q1456" s="156" t="e">
        <f t="shared" si="188"/>
        <v>#VALUE!</v>
      </c>
      <c r="R1456" s="157" t="str">
        <f t="shared" si="193"/>
        <v>T</v>
      </c>
      <c r="S1456" s="157">
        <f t="shared" si="189"/>
        <v>17.98</v>
      </c>
      <c r="T1456" s="157">
        <f t="shared" si="186"/>
        <v>0</v>
      </c>
      <c r="U1456" s="157">
        <f>IF(M1456&lt;&gt;0,IF(M1456=SVS,0,IF(M1456=SVSg,0,IF(M1456=Stundenverrechnungssatz!G6426,0,IF(M1456=Stundenverrechnungssatz!I6426,0,IF(M1456=Stundenverrechnungssatz!K6426,0,IF(M1456=Stundenverrechnungssatz!M6426,0,1)))))))</f>
        <v>0</v>
      </c>
      <c r="V1456" s="20"/>
    </row>
    <row r="1457" spans="1:22" s="38" customFormat="1" ht="15" customHeight="1" x14ac:dyDescent="0.2">
      <c r="A1457" s="160">
        <v>1455</v>
      </c>
      <c r="B1457" s="161" t="s">
        <v>1856</v>
      </c>
      <c r="C1457" s="161" t="s">
        <v>1489</v>
      </c>
      <c r="D1457" s="161" t="s">
        <v>281</v>
      </c>
      <c r="E1457" s="161" t="s">
        <v>1535</v>
      </c>
      <c r="F1457" s="161" t="s">
        <v>1536</v>
      </c>
      <c r="G1457" s="161" t="s">
        <v>221</v>
      </c>
      <c r="H1457" s="162">
        <v>55.58</v>
      </c>
      <c r="I1457" s="163"/>
      <c r="J1457" s="158" t="s">
        <v>31</v>
      </c>
      <c r="K1457" s="159"/>
      <c r="L1457" s="153">
        <v>96.05</v>
      </c>
      <c r="M1457" s="154">
        <f t="shared" si="190"/>
        <v>17.98</v>
      </c>
      <c r="N1457" s="155" t="str">
        <f t="shared" si="191"/>
        <v/>
      </c>
      <c r="O1457" s="156">
        <f t="shared" si="192"/>
        <v>5338.4589999999998</v>
      </c>
      <c r="P1457" s="156" t="e">
        <f t="shared" si="187"/>
        <v>#VALUE!</v>
      </c>
      <c r="Q1457" s="156" t="e">
        <f t="shared" si="188"/>
        <v>#VALUE!</v>
      </c>
      <c r="R1457" s="157" t="str">
        <f t="shared" si="193"/>
        <v>A</v>
      </c>
      <c r="S1457" s="157">
        <f t="shared" si="189"/>
        <v>17.98</v>
      </c>
      <c r="T1457" s="157">
        <f t="shared" si="186"/>
        <v>0</v>
      </c>
      <c r="U1457" s="157">
        <f>IF(M1457&lt;&gt;0,IF(M1457=SVS,0,IF(M1457=SVSg,0,IF(M1457=Stundenverrechnungssatz!G6427,0,IF(M1457=Stundenverrechnungssatz!I6427,0,IF(M1457=Stundenverrechnungssatz!K6427,0,IF(M1457=Stundenverrechnungssatz!M6427,0,1)))))))</f>
        <v>0</v>
      </c>
      <c r="V1457" s="20"/>
    </row>
    <row r="1458" spans="1:22" s="38" customFormat="1" ht="15" customHeight="1" x14ac:dyDescent="0.2">
      <c r="A1458" s="160">
        <v>1456</v>
      </c>
      <c r="B1458" s="161" t="s">
        <v>1856</v>
      </c>
      <c r="C1458" s="161" t="s">
        <v>1489</v>
      </c>
      <c r="D1458" s="161" t="s">
        <v>281</v>
      </c>
      <c r="E1458" s="161" t="s">
        <v>1537</v>
      </c>
      <c r="F1458" s="161" t="s">
        <v>263</v>
      </c>
      <c r="G1458" s="161" t="s">
        <v>221</v>
      </c>
      <c r="H1458" s="162">
        <v>1.34</v>
      </c>
      <c r="I1458" s="163"/>
      <c r="J1458" s="158" t="s">
        <v>64</v>
      </c>
      <c r="K1458" s="159"/>
      <c r="L1458" s="153">
        <v>9</v>
      </c>
      <c r="M1458" s="154">
        <f t="shared" si="190"/>
        <v>17.98</v>
      </c>
      <c r="N1458" s="155" t="str">
        <f t="shared" si="191"/>
        <v/>
      </c>
      <c r="O1458" s="156">
        <f t="shared" si="192"/>
        <v>12.06</v>
      </c>
      <c r="P1458" s="156" t="e">
        <f t="shared" si="187"/>
        <v>#VALUE!</v>
      </c>
      <c r="Q1458" s="156" t="e">
        <f t="shared" si="188"/>
        <v>#VALUE!</v>
      </c>
      <c r="R1458" s="157" t="str">
        <f t="shared" si="193"/>
        <v>T</v>
      </c>
      <c r="S1458" s="157">
        <f t="shared" si="189"/>
        <v>17.98</v>
      </c>
      <c r="T1458" s="157">
        <f t="shared" si="186"/>
        <v>0</v>
      </c>
      <c r="U1458" s="157">
        <f>IF(M1458&lt;&gt;0,IF(M1458=SVS,0,IF(M1458=SVSg,0,IF(M1458=Stundenverrechnungssatz!G6428,0,IF(M1458=Stundenverrechnungssatz!I6428,0,IF(M1458=Stundenverrechnungssatz!K6428,0,IF(M1458=Stundenverrechnungssatz!M6428,0,1)))))))</f>
        <v>0</v>
      </c>
      <c r="V1458" s="20"/>
    </row>
    <row r="1459" spans="1:22" s="38" customFormat="1" ht="15" customHeight="1" x14ac:dyDescent="0.2">
      <c r="A1459" s="160">
        <v>1457</v>
      </c>
      <c r="B1459" s="161" t="s">
        <v>1856</v>
      </c>
      <c r="C1459" s="161" t="s">
        <v>1489</v>
      </c>
      <c r="D1459" s="161" t="s">
        <v>281</v>
      </c>
      <c r="E1459" s="161" t="s">
        <v>1538</v>
      </c>
      <c r="F1459" s="161" t="s">
        <v>1539</v>
      </c>
      <c r="G1459" s="161" t="s">
        <v>221</v>
      </c>
      <c r="H1459" s="162">
        <v>23.85</v>
      </c>
      <c r="I1459" s="163"/>
      <c r="J1459" s="158" t="s">
        <v>31</v>
      </c>
      <c r="K1459" s="159"/>
      <c r="L1459" s="153">
        <v>96.05</v>
      </c>
      <c r="M1459" s="154">
        <f t="shared" si="190"/>
        <v>17.98</v>
      </c>
      <c r="N1459" s="155" t="str">
        <f t="shared" si="191"/>
        <v/>
      </c>
      <c r="O1459" s="156">
        <f t="shared" si="192"/>
        <v>2290.7925</v>
      </c>
      <c r="P1459" s="156" t="e">
        <f t="shared" si="187"/>
        <v>#VALUE!</v>
      </c>
      <c r="Q1459" s="156" t="e">
        <f t="shared" si="188"/>
        <v>#VALUE!</v>
      </c>
      <c r="R1459" s="157" t="str">
        <f t="shared" si="193"/>
        <v>A</v>
      </c>
      <c r="S1459" s="157">
        <f t="shared" si="189"/>
        <v>17.98</v>
      </c>
      <c r="T1459" s="157">
        <f t="shared" si="186"/>
        <v>0</v>
      </c>
      <c r="U1459" s="157">
        <f>IF(M1459&lt;&gt;0,IF(M1459=SVS,0,IF(M1459=SVSg,0,IF(M1459=Stundenverrechnungssatz!G6429,0,IF(M1459=Stundenverrechnungssatz!I6429,0,IF(M1459=Stundenverrechnungssatz!K6429,0,IF(M1459=Stundenverrechnungssatz!M6429,0,1)))))))</f>
        <v>0</v>
      </c>
      <c r="V1459" s="20"/>
    </row>
    <row r="1460" spans="1:22" s="38" customFormat="1" ht="15" customHeight="1" x14ac:dyDescent="0.2">
      <c r="A1460" s="160">
        <v>1458</v>
      </c>
      <c r="B1460" s="161" t="s">
        <v>1856</v>
      </c>
      <c r="C1460" s="161" t="s">
        <v>1489</v>
      </c>
      <c r="D1460" s="161" t="s">
        <v>281</v>
      </c>
      <c r="E1460" s="161" t="s">
        <v>1540</v>
      </c>
      <c r="F1460" s="161" t="s">
        <v>263</v>
      </c>
      <c r="G1460" s="161" t="s">
        <v>221</v>
      </c>
      <c r="H1460" s="162">
        <v>1.34</v>
      </c>
      <c r="I1460" s="163"/>
      <c r="J1460" s="158" t="s">
        <v>64</v>
      </c>
      <c r="K1460" s="159"/>
      <c r="L1460" s="153">
        <v>9</v>
      </c>
      <c r="M1460" s="154">
        <f t="shared" si="190"/>
        <v>17.98</v>
      </c>
      <c r="N1460" s="155" t="str">
        <f t="shared" si="191"/>
        <v/>
      </c>
      <c r="O1460" s="156">
        <f t="shared" si="192"/>
        <v>12.06</v>
      </c>
      <c r="P1460" s="156" t="e">
        <f t="shared" si="187"/>
        <v>#VALUE!</v>
      </c>
      <c r="Q1460" s="156" t="e">
        <f t="shared" si="188"/>
        <v>#VALUE!</v>
      </c>
      <c r="R1460" s="157" t="str">
        <f t="shared" si="193"/>
        <v>T</v>
      </c>
      <c r="S1460" s="157">
        <f t="shared" si="189"/>
        <v>17.98</v>
      </c>
      <c r="T1460" s="157">
        <f t="shared" si="186"/>
        <v>0</v>
      </c>
      <c r="U1460" s="157">
        <f>IF(M1460&lt;&gt;0,IF(M1460=SVS,0,IF(M1460=SVSg,0,IF(M1460=Stundenverrechnungssatz!G6430,0,IF(M1460=Stundenverrechnungssatz!I6430,0,IF(M1460=Stundenverrechnungssatz!K6430,0,IF(M1460=Stundenverrechnungssatz!M6430,0,1)))))))</f>
        <v>0</v>
      </c>
      <c r="V1460" s="20"/>
    </row>
    <row r="1461" spans="1:22" s="38" customFormat="1" ht="15" customHeight="1" x14ac:dyDescent="0.2">
      <c r="A1461" s="160">
        <v>1459</v>
      </c>
      <c r="B1461" s="161" t="s">
        <v>1856</v>
      </c>
      <c r="C1461" s="161" t="s">
        <v>1489</v>
      </c>
      <c r="D1461" s="161" t="s">
        <v>281</v>
      </c>
      <c r="E1461" s="161" t="s">
        <v>1541</v>
      </c>
      <c r="F1461" s="161" t="s">
        <v>43</v>
      </c>
      <c r="G1461" s="161" t="s">
        <v>564</v>
      </c>
      <c r="H1461" s="162">
        <v>20.16</v>
      </c>
      <c r="I1461" s="163"/>
      <c r="J1461" s="158" t="s">
        <v>31</v>
      </c>
      <c r="K1461" s="159"/>
      <c r="L1461" s="153">
        <v>96.05</v>
      </c>
      <c r="M1461" s="154">
        <f t="shared" si="190"/>
        <v>17.98</v>
      </c>
      <c r="N1461" s="155" t="str">
        <f t="shared" si="191"/>
        <v/>
      </c>
      <c r="O1461" s="156">
        <f t="shared" si="192"/>
        <v>1936.3679999999999</v>
      </c>
      <c r="P1461" s="156" t="e">
        <f t="shared" si="187"/>
        <v>#VALUE!</v>
      </c>
      <c r="Q1461" s="156" t="e">
        <f t="shared" si="188"/>
        <v>#VALUE!</v>
      </c>
      <c r="R1461" s="157" t="str">
        <f t="shared" si="193"/>
        <v>A</v>
      </c>
      <c r="S1461" s="157">
        <f t="shared" si="189"/>
        <v>17.98</v>
      </c>
      <c r="T1461" s="157">
        <f t="shared" si="186"/>
        <v>0</v>
      </c>
      <c r="U1461" s="157">
        <f>IF(M1461&lt;&gt;0,IF(M1461=SVS,0,IF(M1461=SVSg,0,IF(M1461=Stundenverrechnungssatz!G6431,0,IF(M1461=Stundenverrechnungssatz!I6431,0,IF(M1461=Stundenverrechnungssatz!K6431,0,IF(M1461=Stundenverrechnungssatz!M6431,0,1)))))))</f>
        <v>0</v>
      </c>
      <c r="V1461" s="20"/>
    </row>
    <row r="1462" spans="1:22" s="38" customFormat="1" ht="15" customHeight="1" x14ac:dyDescent="0.2">
      <c r="A1462" s="160">
        <v>1460</v>
      </c>
      <c r="B1462" s="161" t="s">
        <v>1856</v>
      </c>
      <c r="C1462" s="161" t="s">
        <v>1489</v>
      </c>
      <c r="D1462" s="161" t="s">
        <v>281</v>
      </c>
      <c r="E1462" s="161" t="s">
        <v>1542</v>
      </c>
      <c r="F1462" s="161" t="s">
        <v>263</v>
      </c>
      <c r="G1462" s="161" t="s">
        <v>259</v>
      </c>
      <c r="H1462" s="162">
        <v>9.08</v>
      </c>
      <c r="I1462" s="163"/>
      <c r="J1462" s="158" t="s">
        <v>64</v>
      </c>
      <c r="K1462" s="159"/>
      <c r="L1462" s="153">
        <v>9</v>
      </c>
      <c r="M1462" s="154">
        <f t="shared" si="190"/>
        <v>17.98</v>
      </c>
      <c r="N1462" s="155" t="str">
        <f t="shared" si="191"/>
        <v/>
      </c>
      <c r="O1462" s="156">
        <f t="shared" si="192"/>
        <v>81.72</v>
      </c>
      <c r="P1462" s="156" t="e">
        <f t="shared" si="187"/>
        <v>#VALUE!</v>
      </c>
      <c r="Q1462" s="156" t="e">
        <f t="shared" si="188"/>
        <v>#VALUE!</v>
      </c>
      <c r="R1462" s="157" t="str">
        <f t="shared" si="193"/>
        <v>T</v>
      </c>
      <c r="S1462" s="157">
        <f t="shared" si="189"/>
        <v>17.98</v>
      </c>
      <c r="T1462" s="157">
        <f t="shared" si="186"/>
        <v>0</v>
      </c>
      <c r="U1462" s="157">
        <f>IF(M1462&lt;&gt;0,IF(M1462=SVS,0,IF(M1462=SVSg,0,IF(M1462=Stundenverrechnungssatz!G6432,0,IF(M1462=Stundenverrechnungssatz!I6432,0,IF(M1462=Stundenverrechnungssatz!K6432,0,IF(M1462=Stundenverrechnungssatz!M6432,0,1)))))))</f>
        <v>0</v>
      </c>
      <c r="V1462" s="20"/>
    </row>
    <row r="1463" spans="1:22" s="38" customFormat="1" ht="15" customHeight="1" x14ac:dyDescent="0.2">
      <c r="A1463" s="160">
        <v>1461</v>
      </c>
      <c r="B1463" s="161" t="s">
        <v>1856</v>
      </c>
      <c r="C1463" s="161" t="s">
        <v>1489</v>
      </c>
      <c r="D1463" s="161" t="s">
        <v>281</v>
      </c>
      <c r="E1463" s="161" t="s">
        <v>1543</v>
      </c>
      <c r="F1463" s="161" t="s">
        <v>212</v>
      </c>
      <c r="G1463" s="161" t="s">
        <v>221</v>
      </c>
      <c r="H1463" s="162">
        <v>9.7200000000000006</v>
      </c>
      <c r="I1463" s="163" t="s">
        <v>214</v>
      </c>
      <c r="J1463" s="158" t="s">
        <v>55</v>
      </c>
      <c r="K1463" s="159"/>
      <c r="L1463" s="153">
        <v>96.05</v>
      </c>
      <c r="M1463" s="154">
        <f t="shared" si="190"/>
        <v>17.98</v>
      </c>
      <c r="N1463" s="155" t="str">
        <f t="shared" si="191"/>
        <v/>
      </c>
      <c r="O1463" s="156">
        <f t="shared" si="192"/>
        <v>933.60599999999999</v>
      </c>
      <c r="P1463" s="156" t="e">
        <f t="shared" si="187"/>
        <v>#VALUE!</v>
      </c>
      <c r="Q1463" s="156" t="e">
        <f t="shared" si="188"/>
        <v>#VALUE!</v>
      </c>
      <c r="R1463" s="157" t="str">
        <f t="shared" si="193"/>
        <v>F</v>
      </c>
      <c r="S1463" s="157">
        <f t="shared" si="189"/>
        <v>17.98</v>
      </c>
      <c r="T1463" s="157">
        <f t="shared" si="186"/>
        <v>9.7200000000000006</v>
      </c>
      <c r="U1463" s="157">
        <f>IF(M1463&lt;&gt;0,IF(M1463=SVS,0,IF(M1463=SVSg,0,IF(M1463=Stundenverrechnungssatz!G6433,0,IF(M1463=Stundenverrechnungssatz!I6433,0,IF(M1463=Stundenverrechnungssatz!K6433,0,IF(M1463=Stundenverrechnungssatz!M6433,0,1)))))))</f>
        <v>0</v>
      </c>
      <c r="V1463" s="20"/>
    </row>
    <row r="1464" spans="1:22" s="38" customFormat="1" ht="15" customHeight="1" x14ac:dyDescent="0.2">
      <c r="A1464" s="160">
        <v>1462</v>
      </c>
      <c r="B1464" s="161" t="s">
        <v>1856</v>
      </c>
      <c r="C1464" s="161" t="s">
        <v>1489</v>
      </c>
      <c r="D1464" s="161" t="s">
        <v>281</v>
      </c>
      <c r="E1464" s="161" t="s">
        <v>1544</v>
      </c>
      <c r="F1464" s="161" t="s">
        <v>212</v>
      </c>
      <c r="G1464" s="161" t="s">
        <v>351</v>
      </c>
      <c r="H1464" s="162">
        <v>5.97</v>
      </c>
      <c r="I1464" s="163"/>
      <c r="J1464" s="158" t="s">
        <v>55</v>
      </c>
      <c r="K1464" s="159"/>
      <c r="L1464" s="153">
        <v>96.05</v>
      </c>
      <c r="M1464" s="154">
        <f t="shared" si="190"/>
        <v>17.98</v>
      </c>
      <c r="N1464" s="155" t="str">
        <f t="shared" si="191"/>
        <v/>
      </c>
      <c r="O1464" s="156">
        <f t="shared" si="192"/>
        <v>573.41849999999999</v>
      </c>
      <c r="P1464" s="156" t="e">
        <f t="shared" si="187"/>
        <v>#VALUE!</v>
      </c>
      <c r="Q1464" s="156" t="e">
        <f t="shared" si="188"/>
        <v>#VALUE!</v>
      </c>
      <c r="R1464" s="157" t="str">
        <f t="shared" si="193"/>
        <v>F</v>
      </c>
      <c r="S1464" s="157">
        <f t="shared" si="189"/>
        <v>17.98</v>
      </c>
      <c r="T1464" s="157">
        <f t="shared" si="186"/>
        <v>0</v>
      </c>
      <c r="U1464" s="157">
        <f>IF(M1464&lt;&gt;0,IF(M1464=SVS,0,IF(M1464=SVSg,0,IF(M1464=Stundenverrechnungssatz!G6434,0,IF(M1464=Stundenverrechnungssatz!I6434,0,IF(M1464=Stundenverrechnungssatz!K6434,0,IF(M1464=Stundenverrechnungssatz!M6434,0,1)))))))</f>
        <v>0</v>
      </c>
      <c r="V1464" s="20"/>
    </row>
    <row r="1465" spans="1:22" s="38" customFormat="1" ht="15" customHeight="1" x14ac:dyDescent="0.2">
      <c r="A1465" s="160">
        <v>1463</v>
      </c>
      <c r="B1465" s="161" t="s">
        <v>1856</v>
      </c>
      <c r="C1465" s="161" t="s">
        <v>1489</v>
      </c>
      <c r="D1465" s="161" t="s">
        <v>285</v>
      </c>
      <c r="E1465" s="161" t="s">
        <v>1545</v>
      </c>
      <c r="F1465" s="161" t="s">
        <v>229</v>
      </c>
      <c r="G1465" s="161" t="s">
        <v>351</v>
      </c>
      <c r="H1465" s="162">
        <v>64.83</v>
      </c>
      <c r="I1465" s="163" t="s">
        <v>214</v>
      </c>
      <c r="J1465" s="158" t="s">
        <v>32</v>
      </c>
      <c r="K1465" s="159"/>
      <c r="L1465" s="153">
        <v>96.05</v>
      </c>
      <c r="M1465" s="154">
        <f t="shared" si="190"/>
        <v>17.98</v>
      </c>
      <c r="N1465" s="155" t="str">
        <f t="shared" si="191"/>
        <v/>
      </c>
      <c r="O1465" s="156">
        <f t="shared" si="192"/>
        <v>6226.9214999999995</v>
      </c>
      <c r="P1465" s="156" t="e">
        <f t="shared" si="187"/>
        <v>#VALUE!</v>
      </c>
      <c r="Q1465" s="156" t="e">
        <f t="shared" si="188"/>
        <v>#VALUE!</v>
      </c>
      <c r="R1465" s="157" t="str">
        <f t="shared" si="193"/>
        <v>B</v>
      </c>
      <c r="S1465" s="157">
        <f t="shared" si="189"/>
        <v>17.98</v>
      </c>
      <c r="T1465" s="157">
        <f t="shared" si="186"/>
        <v>64.83</v>
      </c>
      <c r="U1465" s="157">
        <f>IF(M1465&lt;&gt;0,IF(M1465=SVS,0,IF(M1465=SVSg,0,IF(M1465=Stundenverrechnungssatz!G6435,0,IF(M1465=Stundenverrechnungssatz!I6435,0,IF(M1465=Stundenverrechnungssatz!K6435,0,IF(M1465=Stundenverrechnungssatz!M6435,0,1)))))))</f>
        <v>0</v>
      </c>
      <c r="V1465" s="20"/>
    </row>
    <row r="1466" spans="1:22" s="38" customFormat="1" ht="15" customHeight="1" x14ac:dyDescent="0.2">
      <c r="A1466" s="160">
        <v>1464</v>
      </c>
      <c r="B1466" s="161" t="s">
        <v>1856</v>
      </c>
      <c r="C1466" s="161" t="s">
        <v>1489</v>
      </c>
      <c r="D1466" s="161" t="s">
        <v>285</v>
      </c>
      <c r="E1466" s="161" t="s">
        <v>1546</v>
      </c>
      <c r="F1466" s="161" t="s">
        <v>284</v>
      </c>
      <c r="G1466" s="161" t="s">
        <v>351</v>
      </c>
      <c r="H1466" s="162">
        <v>11.6</v>
      </c>
      <c r="I1466" s="163"/>
      <c r="J1466" s="158" t="s">
        <v>63</v>
      </c>
      <c r="K1466" s="159"/>
      <c r="L1466" s="153">
        <v>38.08</v>
      </c>
      <c r="M1466" s="154">
        <f t="shared" si="190"/>
        <v>17.98</v>
      </c>
      <c r="N1466" s="155" t="str">
        <f t="shared" si="191"/>
        <v/>
      </c>
      <c r="O1466" s="156">
        <f t="shared" si="192"/>
        <v>441.72799999999995</v>
      </c>
      <c r="P1466" s="156" t="e">
        <f t="shared" si="187"/>
        <v>#VALUE!</v>
      </c>
      <c r="Q1466" s="156" t="e">
        <f t="shared" si="188"/>
        <v>#VALUE!</v>
      </c>
      <c r="R1466" s="157" t="str">
        <f t="shared" si="193"/>
        <v>T</v>
      </c>
      <c r="S1466" s="157">
        <f t="shared" si="189"/>
        <v>17.98</v>
      </c>
      <c r="T1466" s="157">
        <f t="shared" si="186"/>
        <v>0</v>
      </c>
      <c r="U1466" s="157">
        <f>IF(M1466&lt;&gt;0,IF(M1466=SVS,0,IF(M1466=SVSg,0,IF(M1466=Stundenverrechnungssatz!G6436,0,IF(M1466=Stundenverrechnungssatz!I6436,0,IF(M1466=Stundenverrechnungssatz!K6436,0,IF(M1466=Stundenverrechnungssatz!M6436,0,1)))))))</f>
        <v>0</v>
      </c>
      <c r="V1466" s="20"/>
    </row>
    <row r="1467" spans="1:22" s="38" customFormat="1" ht="15" customHeight="1" x14ac:dyDescent="0.2">
      <c r="A1467" s="160">
        <v>1465</v>
      </c>
      <c r="B1467" s="161" t="s">
        <v>1856</v>
      </c>
      <c r="C1467" s="161" t="s">
        <v>1489</v>
      </c>
      <c r="D1467" s="161" t="s">
        <v>285</v>
      </c>
      <c r="E1467" s="161" t="s">
        <v>1547</v>
      </c>
      <c r="F1467" s="161" t="s">
        <v>43</v>
      </c>
      <c r="G1467" s="161" t="s">
        <v>351</v>
      </c>
      <c r="H1467" s="162">
        <v>9.68</v>
      </c>
      <c r="I1467" s="163"/>
      <c r="J1467" s="158" t="s">
        <v>31</v>
      </c>
      <c r="K1467" s="159"/>
      <c r="L1467" s="153">
        <v>96.05</v>
      </c>
      <c r="M1467" s="154">
        <f t="shared" si="190"/>
        <v>17.98</v>
      </c>
      <c r="N1467" s="155" t="str">
        <f t="shared" si="191"/>
        <v/>
      </c>
      <c r="O1467" s="156">
        <f t="shared" si="192"/>
        <v>929.7639999999999</v>
      </c>
      <c r="P1467" s="156" t="e">
        <f t="shared" si="187"/>
        <v>#VALUE!</v>
      </c>
      <c r="Q1467" s="156" t="e">
        <f t="shared" si="188"/>
        <v>#VALUE!</v>
      </c>
      <c r="R1467" s="157" t="str">
        <f t="shared" si="193"/>
        <v>A</v>
      </c>
      <c r="S1467" s="157">
        <f t="shared" si="189"/>
        <v>17.98</v>
      </c>
      <c r="T1467" s="157">
        <f t="shared" si="186"/>
        <v>0</v>
      </c>
      <c r="U1467" s="157">
        <f>IF(M1467&lt;&gt;0,IF(M1467=SVS,0,IF(M1467=SVSg,0,IF(M1467=Stundenverrechnungssatz!G6437,0,IF(M1467=Stundenverrechnungssatz!I6437,0,IF(M1467=Stundenverrechnungssatz!K6437,0,IF(M1467=Stundenverrechnungssatz!M6437,0,1)))))))</f>
        <v>0</v>
      </c>
      <c r="V1467" s="20"/>
    </row>
    <row r="1468" spans="1:22" s="38" customFormat="1" ht="15" customHeight="1" x14ac:dyDescent="0.2">
      <c r="A1468" s="160">
        <v>1466</v>
      </c>
      <c r="B1468" s="161" t="s">
        <v>1856</v>
      </c>
      <c r="C1468" s="161" t="s">
        <v>1489</v>
      </c>
      <c r="D1468" s="161" t="s">
        <v>285</v>
      </c>
      <c r="E1468" s="161" t="s">
        <v>1548</v>
      </c>
      <c r="F1468" s="161" t="s">
        <v>229</v>
      </c>
      <c r="G1468" s="161" t="s">
        <v>351</v>
      </c>
      <c r="H1468" s="162">
        <v>66.14</v>
      </c>
      <c r="I1468" s="163" t="s">
        <v>214</v>
      </c>
      <c r="J1468" s="158" t="s">
        <v>38</v>
      </c>
      <c r="K1468" s="159"/>
      <c r="L1468" s="153">
        <v>96.05</v>
      </c>
      <c r="M1468" s="154">
        <f t="shared" si="190"/>
        <v>17.98</v>
      </c>
      <c r="N1468" s="155" t="str">
        <f t="shared" si="191"/>
        <v/>
      </c>
      <c r="O1468" s="156">
        <f t="shared" si="192"/>
        <v>6352.7470000000003</v>
      </c>
      <c r="P1468" s="156" t="e">
        <f t="shared" si="187"/>
        <v>#VALUE!</v>
      </c>
      <c r="Q1468" s="156" t="e">
        <f t="shared" si="188"/>
        <v>#VALUE!</v>
      </c>
      <c r="R1468" s="157" t="str">
        <f t="shared" si="193"/>
        <v>D</v>
      </c>
      <c r="S1468" s="157">
        <f t="shared" si="189"/>
        <v>17.98</v>
      </c>
      <c r="T1468" s="157">
        <f t="shared" si="186"/>
        <v>66.14</v>
      </c>
      <c r="U1468" s="157">
        <f>IF(M1468&lt;&gt;0,IF(M1468=SVS,0,IF(M1468=SVSg,0,IF(M1468=Stundenverrechnungssatz!G6438,0,IF(M1468=Stundenverrechnungssatz!I6438,0,IF(M1468=Stundenverrechnungssatz!K6438,0,IF(M1468=Stundenverrechnungssatz!M6438,0,1)))))))</f>
        <v>0</v>
      </c>
      <c r="V1468" s="20"/>
    </row>
    <row r="1469" spans="1:22" s="38" customFormat="1" ht="15" customHeight="1" x14ac:dyDescent="0.2">
      <c r="A1469" s="160">
        <v>1467</v>
      </c>
      <c r="B1469" s="161" t="s">
        <v>1856</v>
      </c>
      <c r="C1469" s="161" t="s">
        <v>1489</v>
      </c>
      <c r="D1469" s="161" t="s">
        <v>285</v>
      </c>
      <c r="E1469" s="161" t="s">
        <v>1549</v>
      </c>
      <c r="F1469" s="161" t="s">
        <v>1550</v>
      </c>
      <c r="G1469" s="161" t="s">
        <v>363</v>
      </c>
      <c r="H1469" s="162">
        <v>6.04</v>
      </c>
      <c r="I1469" s="163"/>
      <c r="J1469" s="158" t="s">
        <v>101</v>
      </c>
      <c r="K1469" s="159"/>
      <c r="L1469" s="153">
        <v>191.11</v>
      </c>
      <c r="M1469" s="154">
        <f t="shared" si="190"/>
        <v>17.98</v>
      </c>
      <c r="N1469" s="155" t="str">
        <f t="shared" si="191"/>
        <v/>
      </c>
      <c r="O1469" s="156">
        <f t="shared" si="192"/>
        <v>1154.3044</v>
      </c>
      <c r="P1469" s="156" t="e">
        <f t="shared" si="187"/>
        <v>#VALUE!</v>
      </c>
      <c r="Q1469" s="156" t="e">
        <f t="shared" si="188"/>
        <v>#VALUE!</v>
      </c>
      <c r="R1469" s="157" t="str">
        <f t="shared" si="193"/>
        <v>O</v>
      </c>
      <c r="S1469" s="157">
        <f t="shared" si="189"/>
        <v>17.98</v>
      </c>
      <c r="T1469" s="157">
        <f t="shared" si="186"/>
        <v>0</v>
      </c>
      <c r="U1469" s="157">
        <f>IF(M1469&lt;&gt;0,IF(M1469=SVS,0,IF(M1469=SVSg,0,IF(M1469=Stundenverrechnungssatz!G6439,0,IF(M1469=Stundenverrechnungssatz!I6439,0,IF(M1469=Stundenverrechnungssatz!K6439,0,IF(M1469=Stundenverrechnungssatz!M6439,0,1)))))))</f>
        <v>0</v>
      </c>
      <c r="V1469" s="20"/>
    </row>
    <row r="1470" spans="1:22" s="38" customFormat="1" ht="15" customHeight="1" x14ac:dyDescent="0.2">
      <c r="A1470" s="160">
        <v>1468</v>
      </c>
      <c r="B1470" s="161" t="s">
        <v>1856</v>
      </c>
      <c r="C1470" s="161" t="s">
        <v>1489</v>
      </c>
      <c r="D1470" s="161" t="s">
        <v>285</v>
      </c>
      <c r="E1470" s="161" t="s">
        <v>1551</v>
      </c>
      <c r="F1470" s="161" t="s">
        <v>1550</v>
      </c>
      <c r="G1470" s="161" t="s">
        <v>351</v>
      </c>
      <c r="H1470" s="162">
        <v>15.09</v>
      </c>
      <c r="I1470" s="163"/>
      <c r="J1470" s="158" t="s">
        <v>101</v>
      </c>
      <c r="K1470" s="159"/>
      <c r="L1470" s="153">
        <v>191.11</v>
      </c>
      <c r="M1470" s="154">
        <f t="shared" si="190"/>
        <v>17.98</v>
      </c>
      <c r="N1470" s="155" t="str">
        <f t="shared" si="191"/>
        <v/>
      </c>
      <c r="O1470" s="156">
        <f t="shared" si="192"/>
        <v>2883.8499000000002</v>
      </c>
      <c r="P1470" s="156" t="e">
        <f t="shared" si="187"/>
        <v>#VALUE!</v>
      </c>
      <c r="Q1470" s="156" t="e">
        <f t="shared" si="188"/>
        <v>#VALUE!</v>
      </c>
      <c r="R1470" s="157" t="str">
        <f t="shared" si="193"/>
        <v>O</v>
      </c>
      <c r="S1470" s="157">
        <f t="shared" si="189"/>
        <v>17.98</v>
      </c>
      <c r="T1470" s="157">
        <f t="shared" ref="T1470:T1533" si="194">IF(I1470="x",H1470,0)</f>
        <v>0</v>
      </c>
      <c r="U1470" s="157">
        <f>IF(M1470&lt;&gt;0,IF(M1470=SVS,0,IF(M1470=SVSg,0,IF(M1470=Stundenverrechnungssatz!G6440,0,IF(M1470=Stundenverrechnungssatz!I6440,0,IF(M1470=Stundenverrechnungssatz!K6440,0,IF(M1470=Stundenverrechnungssatz!M6440,0,1)))))))</f>
        <v>0</v>
      </c>
      <c r="V1470" s="20"/>
    </row>
    <row r="1471" spans="1:22" s="38" customFormat="1" ht="15" customHeight="1" x14ac:dyDescent="0.2">
      <c r="A1471" s="160">
        <v>1469</v>
      </c>
      <c r="B1471" s="161" t="s">
        <v>1856</v>
      </c>
      <c r="C1471" s="161" t="s">
        <v>1489</v>
      </c>
      <c r="D1471" s="161" t="s">
        <v>285</v>
      </c>
      <c r="E1471" s="161" t="s">
        <v>1552</v>
      </c>
      <c r="F1471" s="161" t="s">
        <v>229</v>
      </c>
      <c r="G1471" s="161" t="s">
        <v>351</v>
      </c>
      <c r="H1471" s="162">
        <v>70.28</v>
      </c>
      <c r="I1471" s="163" t="s">
        <v>214</v>
      </c>
      <c r="J1471" s="158" t="s">
        <v>32</v>
      </c>
      <c r="K1471" s="159"/>
      <c r="L1471" s="153">
        <v>96.05</v>
      </c>
      <c r="M1471" s="154">
        <f t="shared" si="190"/>
        <v>17.98</v>
      </c>
      <c r="N1471" s="155" t="str">
        <f t="shared" si="191"/>
        <v/>
      </c>
      <c r="O1471" s="156">
        <f t="shared" si="192"/>
        <v>6750.3940000000002</v>
      </c>
      <c r="P1471" s="156" t="e">
        <f t="shared" si="187"/>
        <v>#VALUE!</v>
      </c>
      <c r="Q1471" s="156" t="e">
        <f t="shared" si="188"/>
        <v>#VALUE!</v>
      </c>
      <c r="R1471" s="157" t="str">
        <f t="shared" si="193"/>
        <v>B</v>
      </c>
      <c r="S1471" s="157">
        <f t="shared" si="189"/>
        <v>17.98</v>
      </c>
      <c r="T1471" s="157">
        <f t="shared" si="194"/>
        <v>70.28</v>
      </c>
      <c r="U1471" s="157">
        <f>IF(M1471&lt;&gt;0,IF(M1471=SVS,0,IF(M1471=SVSg,0,IF(M1471=Stundenverrechnungssatz!G6441,0,IF(M1471=Stundenverrechnungssatz!I6441,0,IF(M1471=Stundenverrechnungssatz!K6441,0,IF(M1471=Stundenverrechnungssatz!M6441,0,1)))))))</f>
        <v>0</v>
      </c>
      <c r="V1471" s="20"/>
    </row>
    <row r="1472" spans="1:22" s="38" customFormat="1" ht="15" customHeight="1" x14ac:dyDescent="0.2">
      <c r="A1472" s="160">
        <v>1470</v>
      </c>
      <c r="B1472" s="161" t="s">
        <v>1856</v>
      </c>
      <c r="C1472" s="161" t="s">
        <v>1489</v>
      </c>
      <c r="D1472" s="161" t="s">
        <v>285</v>
      </c>
      <c r="E1472" s="161" t="s">
        <v>1553</v>
      </c>
      <c r="F1472" s="161" t="s">
        <v>229</v>
      </c>
      <c r="G1472" s="161" t="s">
        <v>351</v>
      </c>
      <c r="H1472" s="162">
        <v>66.599999999999994</v>
      </c>
      <c r="I1472" s="163" t="s">
        <v>214</v>
      </c>
      <c r="J1472" s="158" t="s">
        <v>32</v>
      </c>
      <c r="K1472" s="159"/>
      <c r="L1472" s="153">
        <v>96.05</v>
      </c>
      <c r="M1472" s="154">
        <f t="shared" si="190"/>
        <v>17.98</v>
      </c>
      <c r="N1472" s="155" t="str">
        <f t="shared" si="191"/>
        <v/>
      </c>
      <c r="O1472" s="156">
        <f t="shared" si="192"/>
        <v>6396.9299999999994</v>
      </c>
      <c r="P1472" s="156" t="e">
        <f t="shared" si="187"/>
        <v>#VALUE!</v>
      </c>
      <c r="Q1472" s="156" t="e">
        <f t="shared" si="188"/>
        <v>#VALUE!</v>
      </c>
      <c r="R1472" s="157" t="str">
        <f t="shared" si="193"/>
        <v>B</v>
      </c>
      <c r="S1472" s="157">
        <f t="shared" si="189"/>
        <v>17.98</v>
      </c>
      <c r="T1472" s="157">
        <f t="shared" si="194"/>
        <v>66.599999999999994</v>
      </c>
      <c r="U1472" s="157">
        <f>IF(M1472&lt;&gt;0,IF(M1472=SVS,0,IF(M1472=SVSg,0,IF(M1472=Stundenverrechnungssatz!G6442,0,IF(M1472=Stundenverrechnungssatz!I6442,0,IF(M1472=Stundenverrechnungssatz!K6442,0,IF(M1472=Stundenverrechnungssatz!M6442,0,1)))))))</f>
        <v>0</v>
      </c>
      <c r="V1472" s="20"/>
    </row>
    <row r="1473" spans="1:22" s="38" customFormat="1" ht="15" customHeight="1" x14ac:dyDescent="0.2">
      <c r="A1473" s="160">
        <v>1471</v>
      </c>
      <c r="B1473" s="161" t="s">
        <v>1856</v>
      </c>
      <c r="C1473" s="161" t="s">
        <v>1489</v>
      </c>
      <c r="D1473" s="161" t="s">
        <v>285</v>
      </c>
      <c r="E1473" s="161" t="s">
        <v>1554</v>
      </c>
      <c r="F1473" s="161" t="s">
        <v>229</v>
      </c>
      <c r="G1473" s="161" t="s">
        <v>351</v>
      </c>
      <c r="H1473" s="162">
        <v>66.540000000000006</v>
      </c>
      <c r="I1473" s="163" t="s">
        <v>214</v>
      </c>
      <c r="J1473" s="158" t="s">
        <v>32</v>
      </c>
      <c r="K1473" s="159"/>
      <c r="L1473" s="153">
        <v>96.05</v>
      </c>
      <c r="M1473" s="154">
        <f t="shared" si="190"/>
        <v>17.98</v>
      </c>
      <c r="N1473" s="155" t="str">
        <f t="shared" si="191"/>
        <v/>
      </c>
      <c r="O1473" s="156">
        <f t="shared" si="192"/>
        <v>6391.1670000000004</v>
      </c>
      <c r="P1473" s="156" t="e">
        <f t="shared" si="187"/>
        <v>#VALUE!</v>
      </c>
      <c r="Q1473" s="156" t="e">
        <f t="shared" si="188"/>
        <v>#VALUE!</v>
      </c>
      <c r="R1473" s="157" t="str">
        <f t="shared" si="193"/>
        <v>B</v>
      </c>
      <c r="S1473" s="157">
        <f t="shared" si="189"/>
        <v>17.98</v>
      </c>
      <c r="T1473" s="157">
        <f t="shared" si="194"/>
        <v>66.540000000000006</v>
      </c>
      <c r="U1473" s="157">
        <f>IF(M1473&lt;&gt;0,IF(M1473=SVS,0,IF(M1473=SVSg,0,IF(M1473=Stundenverrechnungssatz!G6443,0,IF(M1473=Stundenverrechnungssatz!I6443,0,IF(M1473=Stundenverrechnungssatz!K6443,0,IF(M1473=Stundenverrechnungssatz!M6443,0,1)))))))</f>
        <v>0</v>
      </c>
      <c r="V1473" s="20"/>
    </row>
    <row r="1474" spans="1:22" s="38" customFormat="1" ht="15" customHeight="1" x14ac:dyDescent="0.2">
      <c r="A1474" s="160">
        <v>1472</v>
      </c>
      <c r="B1474" s="161" t="s">
        <v>1856</v>
      </c>
      <c r="C1474" s="161" t="s">
        <v>1489</v>
      </c>
      <c r="D1474" s="161" t="s">
        <v>285</v>
      </c>
      <c r="E1474" s="161" t="s">
        <v>1555</v>
      </c>
      <c r="F1474" s="161" t="s">
        <v>229</v>
      </c>
      <c r="G1474" s="161" t="s">
        <v>351</v>
      </c>
      <c r="H1474" s="162">
        <v>66.37</v>
      </c>
      <c r="I1474" s="163" t="s">
        <v>214</v>
      </c>
      <c r="J1474" s="158" t="s">
        <v>32</v>
      </c>
      <c r="K1474" s="159"/>
      <c r="L1474" s="153">
        <v>96.05</v>
      </c>
      <c r="M1474" s="154">
        <f t="shared" si="190"/>
        <v>17.98</v>
      </c>
      <c r="N1474" s="155" t="str">
        <f t="shared" si="191"/>
        <v/>
      </c>
      <c r="O1474" s="156">
        <f t="shared" si="192"/>
        <v>6374.8384999999998</v>
      </c>
      <c r="P1474" s="156" t="e">
        <f t="shared" si="187"/>
        <v>#VALUE!</v>
      </c>
      <c r="Q1474" s="156" t="e">
        <f t="shared" si="188"/>
        <v>#VALUE!</v>
      </c>
      <c r="R1474" s="157" t="str">
        <f t="shared" si="193"/>
        <v>B</v>
      </c>
      <c r="S1474" s="157">
        <f t="shared" si="189"/>
        <v>17.98</v>
      </c>
      <c r="T1474" s="157">
        <f t="shared" si="194"/>
        <v>66.37</v>
      </c>
      <c r="U1474" s="157">
        <f>IF(M1474&lt;&gt;0,IF(M1474=SVS,0,IF(M1474=SVSg,0,IF(M1474=Stundenverrechnungssatz!G6444,0,IF(M1474=Stundenverrechnungssatz!I6444,0,IF(M1474=Stundenverrechnungssatz!K6444,0,IF(M1474=Stundenverrechnungssatz!M6444,0,1)))))))</f>
        <v>0</v>
      </c>
      <c r="V1474" s="20"/>
    </row>
    <row r="1475" spans="1:22" s="38" customFormat="1" ht="15" customHeight="1" x14ac:dyDescent="0.2">
      <c r="A1475" s="160">
        <v>1473</v>
      </c>
      <c r="B1475" s="161" t="s">
        <v>1856</v>
      </c>
      <c r="C1475" s="161" t="s">
        <v>1489</v>
      </c>
      <c r="D1475" s="161" t="s">
        <v>285</v>
      </c>
      <c r="E1475" s="161" t="s">
        <v>1556</v>
      </c>
      <c r="F1475" s="161" t="s">
        <v>229</v>
      </c>
      <c r="G1475" s="161" t="s">
        <v>351</v>
      </c>
      <c r="H1475" s="162">
        <v>66.58</v>
      </c>
      <c r="I1475" s="163" t="s">
        <v>214</v>
      </c>
      <c r="J1475" s="158" t="s">
        <v>32</v>
      </c>
      <c r="K1475" s="159"/>
      <c r="L1475" s="153">
        <v>96.05</v>
      </c>
      <c r="M1475" s="154">
        <f t="shared" si="190"/>
        <v>17.98</v>
      </c>
      <c r="N1475" s="155" t="str">
        <f t="shared" si="191"/>
        <v/>
      </c>
      <c r="O1475" s="156">
        <f t="shared" si="192"/>
        <v>6395.009</v>
      </c>
      <c r="P1475" s="156" t="e">
        <f t="shared" si="187"/>
        <v>#VALUE!</v>
      </c>
      <c r="Q1475" s="156" t="e">
        <f t="shared" si="188"/>
        <v>#VALUE!</v>
      </c>
      <c r="R1475" s="157" t="str">
        <f t="shared" si="193"/>
        <v>B</v>
      </c>
      <c r="S1475" s="157">
        <f t="shared" si="189"/>
        <v>17.98</v>
      </c>
      <c r="T1475" s="157">
        <f t="shared" si="194"/>
        <v>66.58</v>
      </c>
      <c r="U1475" s="157">
        <f>IF(M1475&lt;&gt;0,IF(M1475=SVS,0,IF(M1475=SVSg,0,IF(M1475=Stundenverrechnungssatz!G6445,0,IF(M1475=Stundenverrechnungssatz!I6445,0,IF(M1475=Stundenverrechnungssatz!K6445,0,IF(M1475=Stundenverrechnungssatz!M6445,0,1)))))))</f>
        <v>0</v>
      </c>
      <c r="V1475" s="20"/>
    </row>
    <row r="1476" spans="1:22" s="38" customFormat="1" ht="15" customHeight="1" x14ac:dyDescent="0.2">
      <c r="A1476" s="160">
        <v>1474</v>
      </c>
      <c r="B1476" s="161" t="s">
        <v>1856</v>
      </c>
      <c r="C1476" s="161" t="s">
        <v>1489</v>
      </c>
      <c r="D1476" s="161" t="s">
        <v>285</v>
      </c>
      <c r="E1476" s="161" t="s">
        <v>1557</v>
      </c>
      <c r="F1476" s="161" t="s">
        <v>229</v>
      </c>
      <c r="G1476" s="161" t="s">
        <v>351</v>
      </c>
      <c r="H1476" s="162">
        <v>66.37</v>
      </c>
      <c r="I1476" s="163" t="s">
        <v>214</v>
      </c>
      <c r="J1476" s="158" t="s">
        <v>32</v>
      </c>
      <c r="K1476" s="159"/>
      <c r="L1476" s="153">
        <v>96.05</v>
      </c>
      <c r="M1476" s="154">
        <f t="shared" si="190"/>
        <v>17.98</v>
      </c>
      <c r="N1476" s="155" t="str">
        <f t="shared" si="191"/>
        <v/>
      </c>
      <c r="O1476" s="156">
        <f t="shared" si="192"/>
        <v>6374.8384999999998</v>
      </c>
      <c r="P1476" s="156" t="e">
        <f t="shared" si="187"/>
        <v>#VALUE!</v>
      </c>
      <c r="Q1476" s="156" t="e">
        <f t="shared" si="188"/>
        <v>#VALUE!</v>
      </c>
      <c r="R1476" s="157" t="str">
        <f t="shared" si="193"/>
        <v>B</v>
      </c>
      <c r="S1476" s="157">
        <f t="shared" si="189"/>
        <v>17.98</v>
      </c>
      <c r="T1476" s="157">
        <f t="shared" si="194"/>
        <v>66.37</v>
      </c>
      <c r="U1476" s="157">
        <f>IF(M1476&lt;&gt;0,IF(M1476=SVS,0,IF(M1476=SVSg,0,IF(M1476=Stundenverrechnungssatz!G6446,0,IF(M1476=Stundenverrechnungssatz!I6446,0,IF(M1476=Stundenverrechnungssatz!K6446,0,IF(M1476=Stundenverrechnungssatz!M6446,0,1)))))))</f>
        <v>0</v>
      </c>
      <c r="V1476" s="20"/>
    </row>
    <row r="1477" spans="1:22" s="38" customFormat="1" ht="15" customHeight="1" x14ac:dyDescent="0.2">
      <c r="A1477" s="160">
        <v>1475</v>
      </c>
      <c r="B1477" s="161" t="s">
        <v>1856</v>
      </c>
      <c r="C1477" s="161" t="s">
        <v>1489</v>
      </c>
      <c r="D1477" s="161" t="s">
        <v>285</v>
      </c>
      <c r="E1477" s="161" t="s">
        <v>1558</v>
      </c>
      <c r="F1477" s="161" t="s">
        <v>229</v>
      </c>
      <c r="G1477" s="161" t="s">
        <v>351</v>
      </c>
      <c r="H1477" s="162">
        <v>67.09</v>
      </c>
      <c r="I1477" s="163" t="s">
        <v>214</v>
      </c>
      <c r="J1477" s="158" t="s">
        <v>32</v>
      </c>
      <c r="K1477" s="159"/>
      <c r="L1477" s="153">
        <v>96.05</v>
      </c>
      <c r="M1477" s="154">
        <f t="shared" si="190"/>
        <v>17.98</v>
      </c>
      <c r="N1477" s="155" t="str">
        <f t="shared" si="191"/>
        <v/>
      </c>
      <c r="O1477" s="156">
        <f t="shared" si="192"/>
        <v>6443.9944999999998</v>
      </c>
      <c r="P1477" s="156" t="e">
        <f t="shared" ref="P1477:P1540" si="195">O1477/N1477</f>
        <v>#VALUE!</v>
      </c>
      <c r="Q1477" s="156" t="e">
        <f t="shared" ref="Q1477:Q1540" si="196">P1477*M1477</f>
        <v>#VALUE!</v>
      </c>
      <c r="R1477" s="157" t="str">
        <f t="shared" si="193"/>
        <v>B</v>
      </c>
      <c r="S1477" s="157">
        <f t="shared" ref="S1477:S1540" si="197">IF(M1477=SVS,M1477,"")</f>
        <v>17.98</v>
      </c>
      <c r="T1477" s="157">
        <f t="shared" si="194"/>
        <v>67.09</v>
      </c>
      <c r="U1477" s="157">
        <f>IF(M1477&lt;&gt;0,IF(M1477=SVS,0,IF(M1477=SVSg,0,IF(M1477=Stundenverrechnungssatz!G6447,0,IF(M1477=Stundenverrechnungssatz!I6447,0,IF(M1477=Stundenverrechnungssatz!K6447,0,IF(M1477=Stundenverrechnungssatz!M6447,0,1)))))))</f>
        <v>0</v>
      </c>
      <c r="V1477" s="20"/>
    </row>
    <row r="1478" spans="1:22" s="38" customFormat="1" ht="15" customHeight="1" x14ac:dyDescent="0.2">
      <c r="A1478" s="160">
        <v>1476</v>
      </c>
      <c r="B1478" s="161" t="s">
        <v>1856</v>
      </c>
      <c r="C1478" s="161" t="s">
        <v>1489</v>
      </c>
      <c r="D1478" s="161" t="s">
        <v>285</v>
      </c>
      <c r="E1478" s="161" t="s">
        <v>1559</v>
      </c>
      <c r="F1478" s="161" t="s">
        <v>229</v>
      </c>
      <c r="G1478" s="161" t="s">
        <v>351</v>
      </c>
      <c r="H1478" s="162">
        <v>66.37</v>
      </c>
      <c r="I1478" s="163" t="s">
        <v>214</v>
      </c>
      <c r="J1478" s="158" t="s">
        <v>32</v>
      </c>
      <c r="K1478" s="159"/>
      <c r="L1478" s="153">
        <v>96.05</v>
      </c>
      <c r="M1478" s="154">
        <f t="shared" ref="M1478:M1541" si="198">SVS</f>
        <v>17.98</v>
      </c>
      <c r="N1478" s="155" t="str">
        <f t="shared" ref="N1478:N1541" si="199">IF(VLOOKUP(J1478,Vorgaben,4,FALSE)=0,"",VLOOKUP(J1478,Vorgaben,4,FALSE))</f>
        <v/>
      </c>
      <c r="O1478" s="156">
        <f t="shared" ref="O1478:O1541" si="200">H1478*L1478</f>
        <v>6374.8384999999998</v>
      </c>
      <c r="P1478" s="156" t="e">
        <f t="shared" si="195"/>
        <v>#VALUE!</v>
      </c>
      <c r="Q1478" s="156" t="e">
        <f t="shared" si="196"/>
        <v>#VALUE!</v>
      </c>
      <c r="R1478" s="157" t="str">
        <f t="shared" si="193"/>
        <v>B</v>
      </c>
      <c r="S1478" s="157">
        <f t="shared" si="197"/>
        <v>17.98</v>
      </c>
      <c r="T1478" s="157">
        <f t="shared" si="194"/>
        <v>66.37</v>
      </c>
      <c r="U1478" s="157">
        <f>IF(M1478&lt;&gt;0,IF(M1478=SVS,0,IF(M1478=SVSg,0,IF(M1478=Stundenverrechnungssatz!G6448,0,IF(M1478=Stundenverrechnungssatz!I6448,0,IF(M1478=Stundenverrechnungssatz!K6448,0,IF(M1478=Stundenverrechnungssatz!M6448,0,1)))))))</f>
        <v>0</v>
      </c>
      <c r="V1478" s="20"/>
    </row>
    <row r="1479" spans="1:22" s="38" customFormat="1" ht="15" customHeight="1" x14ac:dyDescent="0.2">
      <c r="A1479" s="160">
        <v>1477</v>
      </c>
      <c r="B1479" s="161" t="s">
        <v>1856</v>
      </c>
      <c r="C1479" s="161" t="s">
        <v>1489</v>
      </c>
      <c r="D1479" s="161" t="s">
        <v>285</v>
      </c>
      <c r="E1479" s="161" t="s">
        <v>1560</v>
      </c>
      <c r="F1479" s="161" t="s">
        <v>229</v>
      </c>
      <c r="G1479" s="161" t="s">
        <v>221</v>
      </c>
      <c r="H1479" s="162">
        <v>70.63</v>
      </c>
      <c r="I1479" s="163" t="s">
        <v>214</v>
      </c>
      <c r="J1479" s="158" t="s">
        <v>32</v>
      </c>
      <c r="K1479" s="159"/>
      <c r="L1479" s="153">
        <v>96.05</v>
      </c>
      <c r="M1479" s="154">
        <f t="shared" si="198"/>
        <v>17.98</v>
      </c>
      <c r="N1479" s="155" t="str">
        <f t="shared" si="199"/>
        <v/>
      </c>
      <c r="O1479" s="156">
        <f t="shared" si="200"/>
        <v>6784.0114999999996</v>
      </c>
      <c r="P1479" s="156" t="e">
        <f t="shared" si="195"/>
        <v>#VALUE!</v>
      </c>
      <c r="Q1479" s="156" t="e">
        <f t="shared" si="196"/>
        <v>#VALUE!</v>
      </c>
      <c r="R1479" s="157" t="str">
        <f t="shared" si="193"/>
        <v>B</v>
      </c>
      <c r="S1479" s="157">
        <f t="shared" si="197"/>
        <v>17.98</v>
      </c>
      <c r="T1479" s="157">
        <f t="shared" si="194"/>
        <v>70.63</v>
      </c>
      <c r="U1479" s="157">
        <f>IF(M1479&lt;&gt;0,IF(M1479=SVS,0,IF(M1479=SVSg,0,IF(M1479=Stundenverrechnungssatz!G6449,0,IF(M1479=Stundenverrechnungssatz!I6449,0,IF(M1479=Stundenverrechnungssatz!K6449,0,IF(M1479=Stundenverrechnungssatz!M6449,0,1)))))))</f>
        <v>0</v>
      </c>
      <c r="V1479" s="20"/>
    </row>
    <row r="1480" spans="1:22" s="38" customFormat="1" ht="15" customHeight="1" x14ac:dyDescent="0.2">
      <c r="A1480" s="160">
        <v>1478</v>
      </c>
      <c r="B1480" s="161" t="s">
        <v>1856</v>
      </c>
      <c r="C1480" s="161" t="s">
        <v>1489</v>
      </c>
      <c r="D1480" s="161" t="s">
        <v>285</v>
      </c>
      <c r="E1480" s="161" t="s">
        <v>1561</v>
      </c>
      <c r="F1480" s="161" t="s">
        <v>229</v>
      </c>
      <c r="G1480" s="161" t="s">
        <v>351</v>
      </c>
      <c r="H1480" s="162">
        <v>65.92</v>
      </c>
      <c r="I1480" s="163" t="s">
        <v>214</v>
      </c>
      <c r="J1480" s="158" t="s">
        <v>32</v>
      </c>
      <c r="K1480" s="159"/>
      <c r="L1480" s="153">
        <v>96.05</v>
      </c>
      <c r="M1480" s="154">
        <f t="shared" si="198"/>
        <v>17.98</v>
      </c>
      <c r="N1480" s="155" t="str">
        <f t="shared" si="199"/>
        <v/>
      </c>
      <c r="O1480" s="156">
        <f t="shared" si="200"/>
        <v>6331.616</v>
      </c>
      <c r="P1480" s="156" t="e">
        <f t="shared" si="195"/>
        <v>#VALUE!</v>
      </c>
      <c r="Q1480" s="156" t="e">
        <f t="shared" si="196"/>
        <v>#VALUE!</v>
      </c>
      <c r="R1480" s="157" t="str">
        <f t="shared" si="193"/>
        <v>B</v>
      </c>
      <c r="S1480" s="157">
        <f t="shared" si="197"/>
        <v>17.98</v>
      </c>
      <c r="T1480" s="157">
        <f t="shared" si="194"/>
        <v>65.92</v>
      </c>
      <c r="U1480" s="157">
        <f>IF(M1480&lt;&gt;0,IF(M1480=SVS,0,IF(M1480=SVSg,0,IF(M1480=Stundenverrechnungssatz!G6450,0,IF(M1480=Stundenverrechnungssatz!I6450,0,IF(M1480=Stundenverrechnungssatz!K6450,0,IF(M1480=Stundenverrechnungssatz!M6450,0,1)))))))</f>
        <v>0</v>
      </c>
      <c r="V1480" s="20"/>
    </row>
    <row r="1481" spans="1:22" s="38" customFormat="1" ht="15" customHeight="1" x14ac:dyDescent="0.2">
      <c r="A1481" s="160">
        <v>1479</v>
      </c>
      <c r="B1481" s="161" t="s">
        <v>1856</v>
      </c>
      <c r="C1481" s="161" t="s">
        <v>1489</v>
      </c>
      <c r="D1481" s="161" t="s">
        <v>285</v>
      </c>
      <c r="E1481" s="161" t="s">
        <v>1562</v>
      </c>
      <c r="F1481" s="161" t="s">
        <v>1563</v>
      </c>
      <c r="G1481" s="161" t="s">
        <v>428</v>
      </c>
      <c r="H1481" s="162">
        <v>15.35</v>
      </c>
      <c r="I1481" s="163"/>
      <c r="J1481" s="158" t="s">
        <v>64</v>
      </c>
      <c r="K1481" s="159"/>
      <c r="L1481" s="153">
        <v>9</v>
      </c>
      <c r="M1481" s="154">
        <f t="shared" si="198"/>
        <v>17.98</v>
      </c>
      <c r="N1481" s="155" t="str">
        <f t="shared" si="199"/>
        <v/>
      </c>
      <c r="O1481" s="156">
        <f t="shared" si="200"/>
        <v>138.15</v>
      </c>
      <c r="P1481" s="156" t="e">
        <f t="shared" si="195"/>
        <v>#VALUE!</v>
      </c>
      <c r="Q1481" s="156" t="e">
        <f t="shared" si="196"/>
        <v>#VALUE!</v>
      </c>
      <c r="R1481" s="157" t="str">
        <f t="shared" si="193"/>
        <v>T</v>
      </c>
      <c r="S1481" s="157">
        <f t="shared" si="197"/>
        <v>17.98</v>
      </c>
      <c r="T1481" s="157">
        <f t="shared" si="194"/>
        <v>0</v>
      </c>
      <c r="U1481" s="157">
        <f>IF(M1481&lt;&gt;0,IF(M1481=SVS,0,IF(M1481=SVSg,0,IF(M1481=Stundenverrechnungssatz!G6451,0,IF(M1481=Stundenverrechnungssatz!I6451,0,IF(M1481=Stundenverrechnungssatz!K6451,0,IF(M1481=Stundenverrechnungssatz!M6451,0,1)))))))</f>
        <v>0</v>
      </c>
      <c r="V1481" s="20"/>
    </row>
    <row r="1482" spans="1:22" s="38" customFormat="1" ht="15" customHeight="1" x14ac:dyDescent="0.2">
      <c r="A1482" s="160">
        <v>1480</v>
      </c>
      <c r="B1482" s="161" t="s">
        <v>1856</v>
      </c>
      <c r="C1482" s="161" t="s">
        <v>1489</v>
      </c>
      <c r="D1482" s="161" t="s">
        <v>285</v>
      </c>
      <c r="E1482" s="161" t="s">
        <v>1564</v>
      </c>
      <c r="F1482" s="161" t="s">
        <v>264</v>
      </c>
      <c r="G1482" s="161" t="s">
        <v>351</v>
      </c>
      <c r="H1482" s="162">
        <v>23.44</v>
      </c>
      <c r="I1482" s="163" t="s">
        <v>214</v>
      </c>
      <c r="J1482" s="158" t="s">
        <v>64</v>
      </c>
      <c r="K1482" s="159"/>
      <c r="L1482" s="153">
        <v>9</v>
      </c>
      <c r="M1482" s="154">
        <f t="shared" si="198"/>
        <v>17.98</v>
      </c>
      <c r="N1482" s="155" t="str">
        <f t="shared" si="199"/>
        <v/>
      </c>
      <c r="O1482" s="156">
        <f t="shared" si="200"/>
        <v>210.96</v>
      </c>
      <c r="P1482" s="156" t="e">
        <f t="shared" si="195"/>
        <v>#VALUE!</v>
      </c>
      <c r="Q1482" s="156" t="e">
        <f t="shared" si="196"/>
        <v>#VALUE!</v>
      </c>
      <c r="R1482" s="157" t="str">
        <f t="shared" si="193"/>
        <v>T</v>
      </c>
      <c r="S1482" s="157">
        <f t="shared" si="197"/>
        <v>17.98</v>
      </c>
      <c r="T1482" s="157">
        <f t="shared" si="194"/>
        <v>23.44</v>
      </c>
      <c r="U1482" s="157">
        <f>IF(M1482&lt;&gt;0,IF(M1482=SVS,0,IF(M1482=SVSg,0,IF(M1482=Stundenverrechnungssatz!G6452,0,IF(M1482=Stundenverrechnungssatz!I6452,0,IF(M1482=Stundenverrechnungssatz!K6452,0,IF(M1482=Stundenverrechnungssatz!M6452,0,1)))))))</f>
        <v>0</v>
      </c>
      <c r="V1482" s="20"/>
    </row>
    <row r="1483" spans="1:22" s="38" customFormat="1" ht="15" customHeight="1" x14ac:dyDescent="0.2">
      <c r="A1483" s="160">
        <v>1481</v>
      </c>
      <c r="B1483" s="161" t="s">
        <v>1856</v>
      </c>
      <c r="C1483" s="161" t="s">
        <v>1489</v>
      </c>
      <c r="D1483" s="161" t="s">
        <v>285</v>
      </c>
      <c r="E1483" s="161" t="s">
        <v>1565</v>
      </c>
      <c r="F1483" s="161" t="s">
        <v>264</v>
      </c>
      <c r="G1483" s="161" t="s">
        <v>351</v>
      </c>
      <c r="H1483" s="162">
        <v>11.09</v>
      </c>
      <c r="I1483" s="163"/>
      <c r="J1483" s="158" t="s">
        <v>64</v>
      </c>
      <c r="K1483" s="159"/>
      <c r="L1483" s="153">
        <v>9</v>
      </c>
      <c r="M1483" s="154">
        <f t="shared" si="198"/>
        <v>17.98</v>
      </c>
      <c r="N1483" s="155" t="str">
        <f t="shared" si="199"/>
        <v/>
      </c>
      <c r="O1483" s="156">
        <f t="shared" si="200"/>
        <v>99.81</v>
      </c>
      <c r="P1483" s="156" t="e">
        <f t="shared" si="195"/>
        <v>#VALUE!</v>
      </c>
      <c r="Q1483" s="156" t="e">
        <f t="shared" si="196"/>
        <v>#VALUE!</v>
      </c>
      <c r="R1483" s="157" t="str">
        <f t="shared" si="193"/>
        <v>T</v>
      </c>
      <c r="S1483" s="157">
        <f t="shared" si="197"/>
        <v>17.98</v>
      </c>
      <c r="T1483" s="157">
        <f t="shared" si="194"/>
        <v>0</v>
      </c>
      <c r="U1483" s="157">
        <f>IF(M1483&lt;&gt;0,IF(M1483=SVS,0,IF(M1483=SVSg,0,IF(M1483=Stundenverrechnungssatz!G6453,0,IF(M1483=Stundenverrechnungssatz!I6453,0,IF(M1483=Stundenverrechnungssatz!K6453,0,IF(M1483=Stundenverrechnungssatz!M6453,0,1)))))))</f>
        <v>0</v>
      </c>
      <c r="V1483" s="20"/>
    </row>
    <row r="1484" spans="1:22" s="38" customFormat="1" ht="15" customHeight="1" x14ac:dyDescent="0.2">
      <c r="A1484" s="160">
        <v>1482</v>
      </c>
      <c r="B1484" s="161" t="s">
        <v>1856</v>
      </c>
      <c r="C1484" s="161" t="s">
        <v>1489</v>
      </c>
      <c r="D1484" s="161" t="s">
        <v>285</v>
      </c>
      <c r="E1484" s="161" t="s">
        <v>1566</v>
      </c>
      <c r="F1484" s="161" t="s">
        <v>303</v>
      </c>
      <c r="G1484" s="161" t="s">
        <v>217</v>
      </c>
      <c r="H1484" s="162">
        <v>4.91</v>
      </c>
      <c r="I1484" s="163" t="s">
        <v>214</v>
      </c>
      <c r="J1484" s="158" t="s">
        <v>36</v>
      </c>
      <c r="K1484" s="159"/>
      <c r="L1484" s="153">
        <v>191.11</v>
      </c>
      <c r="M1484" s="154">
        <f t="shared" si="198"/>
        <v>17.98</v>
      </c>
      <c r="N1484" s="155" t="str">
        <f t="shared" si="199"/>
        <v/>
      </c>
      <c r="O1484" s="156">
        <f t="shared" si="200"/>
        <v>938.35010000000011</v>
      </c>
      <c r="P1484" s="156" t="e">
        <f t="shared" si="195"/>
        <v>#VALUE!</v>
      </c>
      <c r="Q1484" s="156" t="e">
        <f t="shared" si="196"/>
        <v>#VALUE!</v>
      </c>
      <c r="R1484" s="157" t="str">
        <f t="shared" si="193"/>
        <v>F</v>
      </c>
      <c r="S1484" s="157">
        <f t="shared" si="197"/>
        <v>17.98</v>
      </c>
      <c r="T1484" s="157">
        <f t="shared" si="194"/>
        <v>4.91</v>
      </c>
      <c r="U1484" s="157">
        <f>IF(M1484&lt;&gt;0,IF(M1484=SVS,0,IF(M1484=SVSg,0,IF(M1484=Stundenverrechnungssatz!G6454,0,IF(M1484=Stundenverrechnungssatz!I6454,0,IF(M1484=Stundenverrechnungssatz!K6454,0,IF(M1484=Stundenverrechnungssatz!M6454,0,1)))))))</f>
        <v>0</v>
      </c>
      <c r="V1484" s="20"/>
    </row>
    <row r="1485" spans="1:22" s="38" customFormat="1" ht="15" customHeight="1" x14ac:dyDescent="0.2">
      <c r="A1485" s="160">
        <v>1483</v>
      </c>
      <c r="B1485" s="161" t="s">
        <v>1856</v>
      </c>
      <c r="C1485" s="161" t="s">
        <v>1489</v>
      </c>
      <c r="D1485" s="161" t="s">
        <v>285</v>
      </c>
      <c r="E1485" s="161" t="s">
        <v>1567</v>
      </c>
      <c r="F1485" s="161" t="s">
        <v>258</v>
      </c>
      <c r="G1485" s="161" t="s">
        <v>217</v>
      </c>
      <c r="H1485" s="162">
        <v>7.83</v>
      </c>
      <c r="I1485" s="163"/>
      <c r="J1485" s="158" t="s">
        <v>34</v>
      </c>
      <c r="K1485" s="159"/>
      <c r="L1485" s="153">
        <v>191.11</v>
      </c>
      <c r="M1485" s="154">
        <f t="shared" si="198"/>
        <v>17.98</v>
      </c>
      <c r="N1485" s="155" t="str">
        <f t="shared" si="199"/>
        <v/>
      </c>
      <c r="O1485" s="156">
        <f t="shared" si="200"/>
        <v>1496.3913000000002</v>
      </c>
      <c r="P1485" s="156" t="e">
        <f t="shared" si="195"/>
        <v>#VALUE!</v>
      </c>
      <c r="Q1485" s="156" t="e">
        <f t="shared" si="196"/>
        <v>#VALUE!</v>
      </c>
      <c r="R1485" s="157" t="str">
        <f t="shared" si="193"/>
        <v>C</v>
      </c>
      <c r="S1485" s="157">
        <f t="shared" si="197"/>
        <v>17.98</v>
      </c>
      <c r="T1485" s="157">
        <f t="shared" si="194"/>
        <v>0</v>
      </c>
      <c r="U1485" s="157">
        <f>IF(M1485&lt;&gt;0,IF(M1485=SVS,0,IF(M1485=SVSg,0,IF(M1485=Stundenverrechnungssatz!G6455,0,IF(M1485=Stundenverrechnungssatz!I6455,0,IF(M1485=Stundenverrechnungssatz!K6455,0,IF(M1485=Stundenverrechnungssatz!M6455,0,1)))))))</f>
        <v>0</v>
      </c>
      <c r="V1485" s="20"/>
    </row>
    <row r="1486" spans="1:22" s="38" customFormat="1" ht="15" customHeight="1" x14ac:dyDescent="0.2">
      <c r="A1486" s="160">
        <v>1484</v>
      </c>
      <c r="B1486" s="161" t="s">
        <v>1856</v>
      </c>
      <c r="C1486" s="161" t="s">
        <v>1489</v>
      </c>
      <c r="D1486" s="161" t="s">
        <v>285</v>
      </c>
      <c r="E1486" s="161" t="s">
        <v>1568</v>
      </c>
      <c r="F1486" s="161" t="s">
        <v>218</v>
      </c>
      <c r="G1486" s="161" t="s">
        <v>217</v>
      </c>
      <c r="H1486" s="162">
        <v>7.93</v>
      </c>
      <c r="I1486" s="163"/>
      <c r="J1486" s="158" t="s">
        <v>34</v>
      </c>
      <c r="K1486" s="159"/>
      <c r="L1486" s="153">
        <v>191.11</v>
      </c>
      <c r="M1486" s="154">
        <f t="shared" si="198"/>
        <v>17.98</v>
      </c>
      <c r="N1486" s="155" t="str">
        <f t="shared" si="199"/>
        <v/>
      </c>
      <c r="O1486" s="156">
        <f t="shared" si="200"/>
        <v>1515.5023000000001</v>
      </c>
      <c r="P1486" s="156" t="e">
        <f t="shared" si="195"/>
        <v>#VALUE!</v>
      </c>
      <c r="Q1486" s="156" t="e">
        <f t="shared" si="196"/>
        <v>#VALUE!</v>
      </c>
      <c r="R1486" s="157" t="str">
        <f t="shared" si="193"/>
        <v>C</v>
      </c>
      <c r="S1486" s="157">
        <f t="shared" si="197"/>
        <v>17.98</v>
      </c>
      <c r="T1486" s="157">
        <f t="shared" si="194"/>
        <v>0</v>
      </c>
      <c r="U1486" s="157">
        <f>IF(M1486&lt;&gt;0,IF(M1486=SVS,0,IF(M1486=SVSg,0,IF(M1486=Stundenverrechnungssatz!G6456,0,IF(M1486=Stundenverrechnungssatz!I6456,0,IF(M1486=Stundenverrechnungssatz!K6456,0,IF(M1486=Stundenverrechnungssatz!M6456,0,1)))))))</f>
        <v>0</v>
      </c>
      <c r="V1486" s="20"/>
    </row>
    <row r="1487" spans="1:22" s="38" customFormat="1" ht="15" customHeight="1" x14ac:dyDescent="0.2">
      <c r="A1487" s="160">
        <v>1485</v>
      </c>
      <c r="B1487" s="161" t="s">
        <v>1856</v>
      </c>
      <c r="C1487" s="161" t="s">
        <v>1489</v>
      </c>
      <c r="D1487" s="161" t="s">
        <v>285</v>
      </c>
      <c r="E1487" s="161" t="s">
        <v>1569</v>
      </c>
      <c r="F1487" s="161" t="s">
        <v>216</v>
      </c>
      <c r="G1487" s="161" t="s">
        <v>259</v>
      </c>
      <c r="H1487" s="162">
        <v>6.11</v>
      </c>
      <c r="I1487" s="163"/>
      <c r="J1487" s="158" t="s">
        <v>119</v>
      </c>
      <c r="K1487" s="159"/>
      <c r="L1487" s="153">
        <v>0</v>
      </c>
      <c r="M1487" s="154">
        <f t="shared" si="198"/>
        <v>17.98</v>
      </c>
      <c r="N1487" s="155">
        <f t="shared" si="199"/>
        <v>1.0000000000000001E-5</v>
      </c>
      <c r="O1487" s="156">
        <f t="shared" si="200"/>
        <v>0</v>
      </c>
      <c r="P1487" s="156">
        <f t="shared" si="195"/>
        <v>0</v>
      </c>
      <c r="Q1487" s="156">
        <f t="shared" si="196"/>
        <v>0</v>
      </c>
      <c r="R1487" s="157" t="str">
        <f t="shared" si="193"/>
        <v>n</v>
      </c>
      <c r="S1487" s="157">
        <f t="shared" si="197"/>
        <v>17.98</v>
      </c>
      <c r="T1487" s="157">
        <f t="shared" si="194"/>
        <v>0</v>
      </c>
      <c r="U1487" s="157">
        <f>IF(M1487&lt;&gt;0,IF(M1487=SVS,0,IF(M1487=SVSg,0,IF(M1487=Stundenverrechnungssatz!G6457,0,IF(M1487=Stundenverrechnungssatz!I6457,0,IF(M1487=Stundenverrechnungssatz!K6457,0,IF(M1487=Stundenverrechnungssatz!M6457,0,1)))))))</f>
        <v>0</v>
      </c>
      <c r="V1487" s="20"/>
    </row>
    <row r="1488" spans="1:22" s="38" customFormat="1" ht="15" customHeight="1" x14ac:dyDescent="0.2">
      <c r="A1488" s="160">
        <v>1486</v>
      </c>
      <c r="B1488" s="161" t="s">
        <v>1856</v>
      </c>
      <c r="C1488" s="161" t="s">
        <v>1489</v>
      </c>
      <c r="D1488" s="161" t="s">
        <v>285</v>
      </c>
      <c r="E1488" s="161" t="s">
        <v>1570</v>
      </c>
      <c r="F1488" s="161" t="s">
        <v>303</v>
      </c>
      <c r="G1488" s="161" t="s">
        <v>219</v>
      </c>
      <c r="H1488" s="162">
        <v>4.91</v>
      </c>
      <c r="I1488" s="163" t="s">
        <v>214</v>
      </c>
      <c r="J1488" s="158" t="s">
        <v>36</v>
      </c>
      <c r="K1488" s="159"/>
      <c r="L1488" s="153">
        <v>191.11</v>
      </c>
      <c r="M1488" s="154">
        <f t="shared" si="198"/>
        <v>17.98</v>
      </c>
      <c r="N1488" s="155" t="str">
        <f t="shared" si="199"/>
        <v/>
      </c>
      <c r="O1488" s="156">
        <f t="shared" si="200"/>
        <v>938.35010000000011</v>
      </c>
      <c r="P1488" s="156" t="e">
        <f t="shared" si="195"/>
        <v>#VALUE!</v>
      </c>
      <c r="Q1488" s="156" t="e">
        <f t="shared" si="196"/>
        <v>#VALUE!</v>
      </c>
      <c r="R1488" s="157" t="str">
        <f t="shared" ref="R1488:R1551" si="201">LEFT(J1488,1)</f>
        <v>F</v>
      </c>
      <c r="S1488" s="157">
        <f t="shared" si="197"/>
        <v>17.98</v>
      </c>
      <c r="T1488" s="157">
        <f t="shared" si="194"/>
        <v>4.91</v>
      </c>
      <c r="U1488" s="157">
        <f>IF(M1488&lt;&gt;0,IF(M1488=SVS,0,IF(M1488=SVSg,0,IF(M1488=Stundenverrechnungssatz!G6458,0,IF(M1488=Stundenverrechnungssatz!I6458,0,IF(M1488=Stundenverrechnungssatz!K6458,0,IF(M1488=Stundenverrechnungssatz!M6458,0,1)))))))</f>
        <v>0</v>
      </c>
      <c r="V1488" s="20"/>
    </row>
    <row r="1489" spans="1:22" s="38" customFormat="1" ht="15" customHeight="1" x14ac:dyDescent="0.2">
      <c r="A1489" s="160">
        <v>1487</v>
      </c>
      <c r="B1489" s="161" t="s">
        <v>1856</v>
      </c>
      <c r="C1489" s="161" t="s">
        <v>1489</v>
      </c>
      <c r="D1489" s="161" t="s">
        <v>285</v>
      </c>
      <c r="E1489" s="161" t="s">
        <v>1571</v>
      </c>
      <c r="F1489" s="161" t="s">
        <v>216</v>
      </c>
      <c r="G1489" s="161" t="s">
        <v>217</v>
      </c>
      <c r="H1489" s="162">
        <v>7.83</v>
      </c>
      <c r="I1489" s="163"/>
      <c r="J1489" s="158" t="s">
        <v>64</v>
      </c>
      <c r="K1489" s="159"/>
      <c r="L1489" s="153">
        <v>9</v>
      </c>
      <c r="M1489" s="154">
        <f t="shared" si="198"/>
        <v>17.98</v>
      </c>
      <c r="N1489" s="155" t="str">
        <f t="shared" si="199"/>
        <v/>
      </c>
      <c r="O1489" s="156">
        <f t="shared" si="200"/>
        <v>70.47</v>
      </c>
      <c r="P1489" s="156" t="e">
        <f t="shared" si="195"/>
        <v>#VALUE!</v>
      </c>
      <c r="Q1489" s="156" t="e">
        <f t="shared" si="196"/>
        <v>#VALUE!</v>
      </c>
      <c r="R1489" s="157" t="str">
        <f t="shared" si="201"/>
        <v>T</v>
      </c>
      <c r="S1489" s="157">
        <f t="shared" si="197"/>
        <v>17.98</v>
      </c>
      <c r="T1489" s="157">
        <f t="shared" si="194"/>
        <v>0</v>
      </c>
      <c r="U1489" s="157">
        <f>IF(M1489&lt;&gt;0,IF(M1489=SVS,0,IF(M1489=SVSg,0,IF(M1489=Stundenverrechnungssatz!G6459,0,IF(M1489=Stundenverrechnungssatz!I6459,0,IF(M1489=Stundenverrechnungssatz!K6459,0,IF(M1489=Stundenverrechnungssatz!M6459,0,1)))))))</f>
        <v>0</v>
      </c>
      <c r="V1489" s="20"/>
    </row>
    <row r="1490" spans="1:22" s="38" customFormat="1" ht="15" customHeight="1" x14ac:dyDescent="0.2">
      <c r="A1490" s="160">
        <v>1488</v>
      </c>
      <c r="B1490" s="161" t="s">
        <v>1856</v>
      </c>
      <c r="C1490" s="161" t="s">
        <v>1489</v>
      </c>
      <c r="D1490" s="161" t="s">
        <v>285</v>
      </c>
      <c r="E1490" s="161" t="s">
        <v>1572</v>
      </c>
      <c r="F1490" s="161" t="s">
        <v>264</v>
      </c>
      <c r="G1490" s="161" t="s">
        <v>217</v>
      </c>
      <c r="H1490" s="162">
        <v>7.83</v>
      </c>
      <c r="I1490" s="163"/>
      <c r="J1490" s="158" t="s">
        <v>64</v>
      </c>
      <c r="K1490" s="159"/>
      <c r="L1490" s="153">
        <v>9</v>
      </c>
      <c r="M1490" s="154">
        <f t="shared" si="198"/>
        <v>17.98</v>
      </c>
      <c r="N1490" s="155" t="str">
        <f t="shared" si="199"/>
        <v/>
      </c>
      <c r="O1490" s="156">
        <f t="shared" si="200"/>
        <v>70.47</v>
      </c>
      <c r="P1490" s="156" t="e">
        <f t="shared" si="195"/>
        <v>#VALUE!</v>
      </c>
      <c r="Q1490" s="156" t="e">
        <f t="shared" si="196"/>
        <v>#VALUE!</v>
      </c>
      <c r="R1490" s="157" t="str">
        <f t="shared" si="201"/>
        <v>T</v>
      </c>
      <c r="S1490" s="157">
        <f t="shared" si="197"/>
        <v>17.98</v>
      </c>
      <c r="T1490" s="157">
        <f t="shared" si="194"/>
        <v>0</v>
      </c>
      <c r="U1490" s="157">
        <f>IF(M1490&lt;&gt;0,IF(M1490=SVS,0,IF(M1490=SVSg,0,IF(M1490=Stundenverrechnungssatz!G6460,0,IF(M1490=Stundenverrechnungssatz!I6460,0,IF(M1490=Stundenverrechnungssatz!K6460,0,IF(M1490=Stundenverrechnungssatz!M6460,0,1)))))))</f>
        <v>0</v>
      </c>
      <c r="V1490" s="20"/>
    </row>
    <row r="1491" spans="1:22" s="38" customFormat="1" ht="15" customHeight="1" x14ac:dyDescent="0.2">
      <c r="A1491" s="160">
        <v>1489</v>
      </c>
      <c r="B1491" s="161" t="s">
        <v>1856</v>
      </c>
      <c r="C1491" s="161" t="s">
        <v>1489</v>
      </c>
      <c r="D1491" s="161" t="s">
        <v>285</v>
      </c>
      <c r="E1491" s="161" t="s">
        <v>1573</v>
      </c>
      <c r="F1491" s="161" t="s">
        <v>290</v>
      </c>
      <c r="G1491" s="161" t="s">
        <v>219</v>
      </c>
      <c r="H1491" s="162">
        <v>9.17</v>
      </c>
      <c r="I1491" s="163"/>
      <c r="J1491" s="158" t="s">
        <v>119</v>
      </c>
      <c r="K1491" s="159"/>
      <c r="L1491" s="153">
        <v>0</v>
      </c>
      <c r="M1491" s="154">
        <f t="shared" si="198"/>
        <v>17.98</v>
      </c>
      <c r="N1491" s="155">
        <f t="shared" si="199"/>
        <v>1.0000000000000001E-5</v>
      </c>
      <c r="O1491" s="156">
        <f t="shared" si="200"/>
        <v>0</v>
      </c>
      <c r="P1491" s="156">
        <f t="shared" si="195"/>
        <v>0</v>
      </c>
      <c r="Q1491" s="156">
        <f t="shared" si="196"/>
        <v>0</v>
      </c>
      <c r="R1491" s="157" t="str">
        <f t="shared" si="201"/>
        <v>n</v>
      </c>
      <c r="S1491" s="157">
        <f t="shared" si="197"/>
        <v>17.98</v>
      </c>
      <c r="T1491" s="157">
        <f t="shared" si="194"/>
        <v>0</v>
      </c>
      <c r="U1491" s="157">
        <f>IF(M1491&lt;&gt;0,IF(M1491=SVS,0,IF(M1491=SVSg,0,IF(M1491=Stundenverrechnungssatz!G6461,0,IF(M1491=Stundenverrechnungssatz!I6461,0,IF(M1491=Stundenverrechnungssatz!K6461,0,IF(M1491=Stundenverrechnungssatz!M6461,0,1)))))))</f>
        <v>0</v>
      </c>
      <c r="V1491" s="20"/>
    </row>
    <row r="1492" spans="1:22" s="38" customFormat="1" ht="15" customHeight="1" x14ac:dyDescent="0.2">
      <c r="A1492" s="160">
        <v>1490</v>
      </c>
      <c r="B1492" s="161" t="s">
        <v>1856</v>
      </c>
      <c r="C1492" s="161" t="s">
        <v>1489</v>
      </c>
      <c r="D1492" s="161" t="s">
        <v>285</v>
      </c>
      <c r="E1492" s="161" t="s">
        <v>1574</v>
      </c>
      <c r="F1492" s="161" t="s">
        <v>469</v>
      </c>
      <c r="G1492" s="161" t="s">
        <v>351</v>
      </c>
      <c r="H1492" s="162">
        <v>7.14</v>
      </c>
      <c r="I1492" s="163"/>
      <c r="J1492" s="158" t="s">
        <v>66</v>
      </c>
      <c r="K1492" s="159"/>
      <c r="L1492" s="153">
        <v>1</v>
      </c>
      <c r="M1492" s="154">
        <f t="shared" si="198"/>
        <v>17.98</v>
      </c>
      <c r="N1492" s="155" t="str">
        <f t="shared" si="199"/>
        <v/>
      </c>
      <c r="O1492" s="156">
        <f t="shared" si="200"/>
        <v>7.14</v>
      </c>
      <c r="P1492" s="156" t="e">
        <f t="shared" si="195"/>
        <v>#VALUE!</v>
      </c>
      <c r="Q1492" s="156" t="e">
        <f t="shared" si="196"/>
        <v>#VALUE!</v>
      </c>
      <c r="R1492" s="157" t="str">
        <f t="shared" si="201"/>
        <v>T</v>
      </c>
      <c r="S1492" s="157">
        <f t="shared" si="197"/>
        <v>17.98</v>
      </c>
      <c r="T1492" s="157">
        <f t="shared" si="194"/>
        <v>0</v>
      </c>
      <c r="U1492" s="157">
        <f>IF(M1492&lt;&gt;0,IF(M1492=SVS,0,IF(M1492=SVSg,0,IF(M1492=Stundenverrechnungssatz!G6462,0,IF(M1492=Stundenverrechnungssatz!I6462,0,IF(M1492=Stundenverrechnungssatz!K6462,0,IF(M1492=Stundenverrechnungssatz!M6462,0,1)))))))</f>
        <v>0</v>
      </c>
      <c r="V1492" s="20"/>
    </row>
    <row r="1493" spans="1:22" s="38" customFormat="1" ht="15" customHeight="1" x14ac:dyDescent="0.2">
      <c r="A1493" s="160">
        <v>1491</v>
      </c>
      <c r="B1493" s="161" t="s">
        <v>1856</v>
      </c>
      <c r="C1493" s="161" t="s">
        <v>1489</v>
      </c>
      <c r="D1493" s="161" t="s">
        <v>285</v>
      </c>
      <c r="E1493" s="161" t="s">
        <v>1575</v>
      </c>
      <c r="F1493" s="161" t="s">
        <v>263</v>
      </c>
      <c r="G1493" s="161" t="s">
        <v>219</v>
      </c>
      <c r="H1493" s="162">
        <v>9.01</v>
      </c>
      <c r="I1493" s="163"/>
      <c r="J1493" s="158" t="s">
        <v>64</v>
      </c>
      <c r="K1493" s="159"/>
      <c r="L1493" s="153">
        <v>9</v>
      </c>
      <c r="M1493" s="154">
        <f t="shared" si="198"/>
        <v>17.98</v>
      </c>
      <c r="N1493" s="155" t="str">
        <f t="shared" si="199"/>
        <v/>
      </c>
      <c r="O1493" s="156">
        <f t="shared" si="200"/>
        <v>81.09</v>
      </c>
      <c r="P1493" s="156" t="e">
        <f t="shared" si="195"/>
        <v>#VALUE!</v>
      </c>
      <c r="Q1493" s="156" t="e">
        <f t="shared" si="196"/>
        <v>#VALUE!</v>
      </c>
      <c r="R1493" s="157" t="str">
        <f t="shared" si="201"/>
        <v>T</v>
      </c>
      <c r="S1493" s="157">
        <f t="shared" si="197"/>
        <v>17.98</v>
      </c>
      <c r="T1493" s="157">
        <f t="shared" si="194"/>
        <v>0</v>
      </c>
      <c r="U1493" s="157">
        <f>IF(M1493&lt;&gt;0,IF(M1493=SVS,0,IF(M1493=SVSg,0,IF(M1493=Stundenverrechnungssatz!G6463,0,IF(M1493=Stundenverrechnungssatz!I6463,0,IF(M1493=Stundenverrechnungssatz!K6463,0,IF(M1493=Stundenverrechnungssatz!M6463,0,1)))))))</f>
        <v>0</v>
      </c>
      <c r="V1493" s="20"/>
    </row>
    <row r="1494" spans="1:22" s="38" customFormat="1" ht="15" customHeight="1" x14ac:dyDescent="0.2">
      <c r="A1494" s="160">
        <v>1492</v>
      </c>
      <c r="B1494" s="161" t="s">
        <v>1856</v>
      </c>
      <c r="C1494" s="161" t="s">
        <v>1489</v>
      </c>
      <c r="D1494" s="161" t="s">
        <v>285</v>
      </c>
      <c r="E1494" s="161" t="s">
        <v>1576</v>
      </c>
      <c r="F1494" s="161" t="s">
        <v>239</v>
      </c>
      <c r="G1494" s="161" t="s">
        <v>217</v>
      </c>
      <c r="H1494" s="162">
        <v>2.57</v>
      </c>
      <c r="I1494" s="163"/>
      <c r="J1494" s="158" t="s">
        <v>34</v>
      </c>
      <c r="K1494" s="159"/>
      <c r="L1494" s="153">
        <v>191.11</v>
      </c>
      <c r="M1494" s="154">
        <f t="shared" si="198"/>
        <v>17.98</v>
      </c>
      <c r="N1494" s="155" t="str">
        <f t="shared" si="199"/>
        <v/>
      </c>
      <c r="O1494" s="156">
        <f t="shared" si="200"/>
        <v>491.15269999999998</v>
      </c>
      <c r="P1494" s="156" t="e">
        <f t="shared" si="195"/>
        <v>#VALUE!</v>
      </c>
      <c r="Q1494" s="156" t="e">
        <f t="shared" si="196"/>
        <v>#VALUE!</v>
      </c>
      <c r="R1494" s="157" t="str">
        <f t="shared" si="201"/>
        <v>C</v>
      </c>
      <c r="S1494" s="157">
        <f t="shared" si="197"/>
        <v>17.98</v>
      </c>
      <c r="T1494" s="157">
        <f t="shared" si="194"/>
        <v>0</v>
      </c>
      <c r="U1494" s="157">
        <f>IF(M1494&lt;&gt;0,IF(M1494=SVS,0,IF(M1494=SVSg,0,IF(M1494=Stundenverrechnungssatz!G6464,0,IF(M1494=Stundenverrechnungssatz!I6464,0,IF(M1494=Stundenverrechnungssatz!K6464,0,IF(M1494=Stundenverrechnungssatz!M6464,0,1)))))))</f>
        <v>0</v>
      </c>
      <c r="V1494" s="20"/>
    </row>
    <row r="1495" spans="1:22" s="38" customFormat="1" ht="15" customHeight="1" x14ac:dyDescent="0.2">
      <c r="A1495" s="160">
        <v>1493</v>
      </c>
      <c r="B1495" s="161" t="s">
        <v>1856</v>
      </c>
      <c r="C1495" s="161" t="s">
        <v>1489</v>
      </c>
      <c r="D1495" s="161" t="s">
        <v>285</v>
      </c>
      <c r="E1495" s="161" t="s">
        <v>1577</v>
      </c>
      <c r="F1495" s="161" t="s">
        <v>218</v>
      </c>
      <c r="G1495" s="161" t="s">
        <v>217</v>
      </c>
      <c r="H1495" s="162">
        <v>5.58</v>
      </c>
      <c r="I1495" s="163"/>
      <c r="J1495" s="158" t="s">
        <v>34</v>
      </c>
      <c r="K1495" s="159"/>
      <c r="L1495" s="153">
        <v>191.11</v>
      </c>
      <c r="M1495" s="154">
        <f t="shared" si="198"/>
        <v>17.98</v>
      </c>
      <c r="N1495" s="155" t="str">
        <f t="shared" si="199"/>
        <v/>
      </c>
      <c r="O1495" s="156">
        <f t="shared" si="200"/>
        <v>1066.3938000000001</v>
      </c>
      <c r="P1495" s="156" t="e">
        <f t="shared" si="195"/>
        <v>#VALUE!</v>
      </c>
      <c r="Q1495" s="156" t="e">
        <f t="shared" si="196"/>
        <v>#VALUE!</v>
      </c>
      <c r="R1495" s="157" t="str">
        <f t="shared" si="201"/>
        <v>C</v>
      </c>
      <c r="S1495" s="157">
        <f t="shared" si="197"/>
        <v>17.98</v>
      </c>
      <c r="T1495" s="157">
        <f t="shared" si="194"/>
        <v>0</v>
      </c>
      <c r="U1495" s="157">
        <f>IF(M1495&lt;&gt;0,IF(M1495=SVS,0,IF(M1495=SVSg,0,IF(M1495=Stundenverrechnungssatz!G6465,0,IF(M1495=Stundenverrechnungssatz!I6465,0,IF(M1495=Stundenverrechnungssatz!K6465,0,IF(M1495=Stundenverrechnungssatz!M6465,0,1)))))))</f>
        <v>0</v>
      </c>
      <c r="V1495" s="20"/>
    </row>
    <row r="1496" spans="1:22" s="38" customFormat="1" ht="15" customHeight="1" x14ac:dyDescent="0.2">
      <c r="A1496" s="160">
        <v>1494</v>
      </c>
      <c r="B1496" s="161" t="s">
        <v>1856</v>
      </c>
      <c r="C1496" s="161" t="s">
        <v>1489</v>
      </c>
      <c r="D1496" s="161" t="s">
        <v>285</v>
      </c>
      <c r="E1496" s="161" t="s">
        <v>1578</v>
      </c>
      <c r="F1496" s="161" t="s">
        <v>239</v>
      </c>
      <c r="G1496" s="161" t="s">
        <v>219</v>
      </c>
      <c r="H1496" s="162">
        <v>4.91</v>
      </c>
      <c r="I1496" s="163"/>
      <c r="J1496" s="158" t="s">
        <v>34</v>
      </c>
      <c r="K1496" s="159"/>
      <c r="L1496" s="153">
        <v>191.11</v>
      </c>
      <c r="M1496" s="154">
        <f t="shared" si="198"/>
        <v>17.98</v>
      </c>
      <c r="N1496" s="155" t="str">
        <f t="shared" si="199"/>
        <v/>
      </c>
      <c r="O1496" s="156">
        <f t="shared" si="200"/>
        <v>938.35010000000011</v>
      </c>
      <c r="P1496" s="156" t="e">
        <f t="shared" si="195"/>
        <v>#VALUE!</v>
      </c>
      <c r="Q1496" s="156" t="e">
        <f t="shared" si="196"/>
        <v>#VALUE!</v>
      </c>
      <c r="R1496" s="157" t="str">
        <f t="shared" si="201"/>
        <v>C</v>
      </c>
      <c r="S1496" s="157">
        <f t="shared" si="197"/>
        <v>17.98</v>
      </c>
      <c r="T1496" s="157">
        <f t="shared" si="194"/>
        <v>0</v>
      </c>
      <c r="U1496" s="157">
        <f>IF(M1496&lt;&gt;0,IF(M1496=SVS,0,IF(M1496=SVSg,0,IF(M1496=Stundenverrechnungssatz!G6466,0,IF(M1496=Stundenverrechnungssatz!I6466,0,IF(M1496=Stundenverrechnungssatz!K6466,0,IF(M1496=Stundenverrechnungssatz!M6466,0,1)))))))</f>
        <v>0</v>
      </c>
      <c r="V1496" s="20"/>
    </row>
    <row r="1497" spans="1:22" s="38" customFormat="1" ht="15" customHeight="1" x14ac:dyDescent="0.2">
      <c r="A1497" s="160">
        <v>1495</v>
      </c>
      <c r="B1497" s="161" t="s">
        <v>1856</v>
      </c>
      <c r="C1497" s="161" t="s">
        <v>1489</v>
      </c>
      <c r="D1497" s="161" t="s">
        <v>285</v>
      </c>
      <c r="E1497" s="161" t="s">
        <v>1579</v>
      </c>
      <c r="F1497" s="161" t="s">
        <v>218</v>
      </c>
      <c r="G1497" s="161" t="s">
        <v>217</v>
      </c>
      <c r="H1497" s="162">
        <v>7.83</v>
      </c>
      <c r="I1497" s="163"/>
      <c r="J1497" s="158" t="s">
        <v>34</v>
      </c>
      <c r="K1497" s="159"/>
      <c r="L1497" s="153">
        <v>191.11</v>
      </c>
      <c r="M1497" s="154">
        <f t="shared" si="198"/>
        <v>17.98</v>
      </c>
      <c r="N1497" s="155" t="str">
        <f t="shared" si="199"/>
        <v/>
      </c>
      <c r="O1497" s="156">
        <f t="shared" si="200"/>
        <v>1496.3913000000002</v>
      </c>
      <c r="P1497" s="156" t="e">
        <f t="shared" si="195"/>
        <v>#VALUE!</v>
      </c>
      <c r="Q1497" s="156" t="e">
        <f t="shared" si="196"/>
        <v>#VALUE!</v>
      </c>
      <c r="R1497" s="157" t="str">
        <f t="shared" si="201"/>
        <v>C</v>
      </c>
      <c r="S1497" s="157">
        <f t="shared" si="197"/>
        <v>17.98</v>
      </c>
      <c r="T1497" s="157">
        <f t="shared" si="194"/>
        <v>0</v>
      </c>
      <c r="U1497" s="157">
        <f>IF(M1497&lt;&gt;0,IF(M1497=SVS,0,IF(M1497=SVSg,0,IF(M1497=Stundenverrechnungssatz!G6467,0,IF(M1497=Stundenverrechnungssatz!I6467,0,IF(M1497=Stundenverrechnungssatz!K6467,0,IF(M1497=Stundenverrechnungssatz!M6467,0,1)))))))</f>
        <v>0</v>
      </c>
      <c r="V1497" s="20"/>
    </row>
    <row r="1498" spans="1:22" s="38" customFormat="1" ht="15" customHeight="1" x14ac:dyDescent="0.2">
      <c r="A1498" s="160">
        <v>1496</v>
      </c>
      <c r="B1498" s="161" t="s">
        <v>1856</v>
      </c>
      <c r="C1498" s="161" t="s">
        <v>1489</v>
      </c>
      <c r="D1498" s="161" t="s">
        <v>285</v>
      </c>
      <c r="E1498" s="161" t="s">
        <v>1580</v>
      </c>
      <c r="F1498" s="161" t="s">
        <v>258</v>
      </c>
      <c r="G1498" s="161" t="s">
        <v>217</v>
      </c>
      <c r="H1498" s="162">
        <v>7.83</v>
      </c>
      <c r="I1498" s="163"/>
      <c r="J1498" s="158" t="s">
        <v>34</v>
      </c>
      <c r="K1498" s="159"/>
      <c r="L1498" s="153">
        <v>191.11</v>
      </c>
      <c r="M1498" s="154">
        <f t="shared" si="198"/>
        <v>17.98</v>
      </c>
      <c r="N1498" s="155" t="str">
        <f t="shared" si="199"/>
        <v/>
      </c>
      <c r="O1498" s="156">
        <f t="shared" si="200"/>
        <v>1496.3913000000002</v>
      </c>
      <c r="P1498" s="156" t="e">
        <f t="shared" si="195"/>
        <v>#VALUE!</v>
      </c>
      <c r="Q1498" s="156" t="e">
        <f t="shared" si="196"/>
        <v>#VALUE!</v>
      </c>
      <c r="R1498" s="157" t="str">
        <f t="shared" si="201"/>
        <v>C</v>
      </c>
      <c r="S1498" s="157">
        <f t="shared" si="197"/>
        <v>17.98</v>
      </c>
      <c r="T1498" s="157">
        <f t="shared" si="194"/>
        <v>0</v>
      </c>
      <c r="U1498" s="157">
        <f>IF(M1498&lt;&gt;0,IF(M1498=SVS,0,IF(M1498=SVSg,0,IF(M1498=Stundenverrechnungssatz!G6468,0,IF(M1498=Stundenverrechnungssatz!I6468,0,IF(M1498=Stundenverrechnungssatz!K6468,0,IF(M1498=Stundenverrechnungssatz!M6468,0,1)))))))</f>
        <v>0</v>
      </c>
      <c r="V1498" s="20"/>
    </row>
    <row r="1499" spans="1:22" s="38" customFormat="1" ht="15" customHeight="1" x14ac:dyDescent="0.2">
      <c r="A1499" s="160">
        <v>1497</v>
      </c>
      <c r="B1499" s="161" t="s">
        <v>1856</v>
      </c>
      <c r="C1499" s="161" t="s">
        <v>1489</v>
      </c>
      <c r="D1499" s="161" t="s">
        <v>285</v>
      </c>
      <c r="E1499" s="161" t="s">
        <v>1581</v>
      </c>
      <c r="F1499" s="161" t="s">
        <v>216</v>
      </c>
      <c r="G1499" s="161" t="s">
        <v>217</v>
      </c>
      <c r="H1499" s="162">
        <v>2.72</v>
      </c>
      <c r="I1499" s="163"/>
      <c r="J1499" s="158" t="s">
        <v>119</v>
      </c>
      <c r="K1499" s="159"/>
      <c r="L1499" s="153">
        <v>0</v>
      </c>
      <c r="M1499" s="154">
        <f t="shared" si="198"/>
        <v>17.98</v>
      </c>
      <c r="N1499" s="155">
        <f t="shared" si="199"/>
        <v>1.0000000000000001E-5</v>
      </c>
      <c r="O1499" s="156">
        <f t="shared" si="200"/>
        <v>0</v>
      </c>
      <c r="P1499" s="156">
        <f t="shared" si="195"/>
        <v>0</v>
      </c>
      <c r="Q1499" s="156">
        <f t="shared" si="196"/>
        <v>0</v>
      </c>
      <c r="R1499" s="157" t="str">
        <f t="shared" si="201"/>
        <v>n</v>
      </c>
      <c r="S1499" s="157">
        <f t="shared" si="197"/>
        <v>17.98</v>
      </c>
      <c r="T1499" s="157">
        <f t="shared" si="194"/>
        <v>0</v>
      </c>
      <c r="U1499" s="157">
        <f>IF(M1499&lt;&gt;0,IF(M1499=SVS,0,IF(M1499=SVSg,0,IF(M1499=Stundenverrechnungssatz!G6469,0,IF(M1499=Stundenverrechnungssatz!I6469,0,IF(M1499=Stundenverrechnungssatz!K6469,0,IF(M1499=Stundenverrechnungssatz!M6469,0,1)))))))</f>
        <v>0</v>
      </c>
      <c r="V1499" s="20"/>
    </row>
    <row r="1500" spans="1:22" s="38" customFormat="1" ht="15" customHeight="1" x14ac:dyDescent="0.2">
      <c r="A1500" s="160">
        <v>1498</v>
      </c>
      <c r="B1500" s="161" t="s">
        <v>1856</v>
      </c>
      <c r="C1500" s="161" t="s">
        <v>1489</v>
      </c>
      <c r="D1500" s="161" t="s">
        <v>285</v>
      </c>
      <c r="E1500" s="161" t="s">
        <v>1582</v>
      </c>
      <c r="F1500" s="161" t="s">
        <v>258</v>
      </c>
      <c r="G1500" s="161" t="s">
        <v>217</v>
      </c>
      <c r="H1500" s="162">
        <v>12.6</v>
      </c>
      <c r="I1500" s="163"/>
      <c r="J1500" s="158" t="s">
        <v>34</v>
      </c>
      <c r="K1500" s="159"/>
      <c r="L1500" s="153">
        <v>191.11</v>
      </c>
      <c r="M1500" s="154">
        <f t="shared" si="198"/>
        <v>17.98</v>
      </c>
      <c r="N1500" s="155" t="str">
        <f t="shared" si="199"/>
        <v/>
      </c>
      <c r="O1500" s="156">
        <f t="shared" si="200"/>
        <v>2407.9860000000003</v>
      </c>
      <c r="P1500" s="156" t="e">
        <f t="shared" si="195"/>
        <v>#VALUE!</v>
      </c>
      <c r="Q1500" s="156" t="e">
        <f t="shared" si="196"/>
        <v>#VALUE!</v>
      </c>
      <c r="R1500" s="157" t="str">
        <f t="shared" si="201"/>
        <v>C</v>
      </c>
      <c r="S1500" s="157">
        <f t="shared" si="197"/>
        <v>17.98</v>
      </c>
      <c r="T1500" s="157">
        <f t="shared" si="194"/>
        <v>0</v>
      </c>
      <c r="U1500" s="157">
        <f>IF(M1500&lt;&gt;0,IF(M1500=SVS,0,IF(M1500=SVSg,0,IF(M1500=Stundenverrechnungssatz!G6470,0,IF(M1500=Stundenverrechnungssatz!I6470,0,IF(M1500=Stundenverrechnungssatz!K6470,0,IF(M1500=Stundenverrechnungssatz!M6470,0,1)))))))</f>
        <v>0</v>
      </c>
      <c r="V1500" s="20"/>
    </row>
    <row r="1501" spans="1:22" s="38" customFormat="1" ht="15" customHeight="1" x14ac:dyDescent="0.2">
      <c r="A1501" s="160">
        <v>1499</v>
      </c>
      <c r="B1501" s="161" t="s">
        <v>1856</v>
      </c>
      <c r="C1501" s="161" t="s">
        <v>1489</v>
      </c>
      <c r="D1501" s="161" t="s">
        <v>285</v>
      </c>
      <c r="E1501" s="161" t="s">
        <v>1583</v>
      </c>
      <c r="F1501" s="161" t="s">
        <v>242</v>
      </c>
      <c r="G1501" s="161" t="s">
        <v>219</v>
      </c>
      <c r="H1501" s="162">
        <v>368.42</v>
      </c>
      <c r="I1501" s="163" t="s">
        <v>214</v>
      </c>
      <c r="J1501" s="158" t="s">
        <v>59</v>
      </c>
      <c r="K1501" s="159"/>
      <c r="L1501" s="153">
        <v>96.05</v>
      </c>
      <c r="M1501" s="154">
        <f t="shared" si="198"/>
        <v>17.98</v>
      </c>
      <c r="N1501" s="155" t="str">
        <f t="shared" si="199"/>
        <v/>
      </c>
      <c r="O1501" s="156">
        <f t="shared" si="200"/>
        <v>35386.741000000002</v>
      </c>
      <c r="P1501" s="156" t="e">
        <f t="shared" si="195"/>
        <v>#VALUE!</v>
      </c>
      <c r="Q1501" s="156" t="e">
        <f t="shared" si="196"/>
        <v>#VALUE!</v>
      </c>
      <c r="R1501" s="157" t="str">
        <f t="shared" si="201"/>
        <v>H</v>
      </c>
      <c r="S1501" s="157">
        <f t="shared" si="197"/>
        <v>17.98</v>
      </c>
      <c r="T1501" s="157">
        <f t="shared" si="194"/>
        <v>368.42</v>
      </c>
      <c r="U1501" s="157">
        <f>IF(M1501&lt;&gt;0,IF(M1501=SVS,0,IF(M1501=SVSg,0,IF(M1501=Stundenverrechnungssatz!G6471,0,IF(M1501=Stundenverrechnungssatz!I6471,0,IF(M1501=Stundenverrechnungssatz!K6471,0,IF(M1501=Stundenverrechnungssatz!M6471,0,1)))))))</f>
        <v>0</v>
      </c>
      <c r="V1501" s="20"/>
    </row>
    <row r="1502" spans="1:22" s="38" customFormat="1" ht="15" customHeight="1" x14ac:dyDescent="0.2">
      <c r="A1502" s="160">
        <v>1500</v>
      </c>
      <c r="B1502" s="161" t="s">
        <v>1856</v>
      </c>
      <c r="C1502" s="161" t="s">
        <v>1489</v>
      </c>
      <c r="D1502" s="161" t="s">
        <v>285</v>
      </c>
      <c r="E1502" s="161" t="s">
        <v>1584</v>
      </c>
      <c r="F1502" s="161" t="s">
        <v>423</v>
      </c>
      <c r="G1502" s="161" t="s">
        <v>266</v>
      </c>
      <c r="H1502" s="162">
        <v>131.41999999999999</v>
      </c>
      <c r="I1502" s="163" t="s">
        <v>214</v>
      </c>
      <c r="J1502" s="158" t="s">
        <v>59</v>
      </c>
      <c r="K1502" s="159"/>
      <c r="L1502" s="153">
        <v>96.05</v>
      </c>
      <c r="M1502" s="154">
        <f t="shared" si="198"/>
        <v>17.98</v>
      </c>
      <c r="N1502" s="155" t="str">
        <f t="shared" si="199"/>
        <v/>
      </c>
      <c r="O1502" s="156">
        <f t="shared" si="200"/>
        <v>12622.890999999998</v>
      </c>
      <c r="P1502" s="156" t="e">
        <f t="shared" si="195"/>
        <v>#VALUE!</v>
      </c>
      <c r="Q1502" s="156" t="e">
        <f t="shared" si="196"/>
        <v>#VALUE!</v>
      </c>
      <c r="R1502" s="157" t="str">
        <f t="shared" si="201"/>
        <v>H</v>
      </c>
      <c r="S1502" s="157">
        <f t="shared" si="197"/>
        <v>17.98</v>
      </c>
      <c r="T1502" s="157">
        <f t="shared" si="194"/>
        <v>131.41999999999999</v>
      </c>
      <c r="U1502" s="157">
        <f>IF(M1502&lt;&gt;0,IF(M1502=SVS,0,IF(M1502=SVSg,0,IF(M1502=Stundenverrechnungssatz!G6472,0,IF(M1502=Stundenverrechnungssatz!I6472,0,IF(M1502=Stundenverrechnungssatz!K6472,0,IF(M1502=Stundenverrechnungssatz!M6472,0,1)))))))</f>
        <v>0</v>
      </c>
      <c r="V1502" s="20"/>
    </row>
    <row r="1503" spans="1:22" s="38" customFormat="1" ht="15" customHeight="1" x14ac:dyDescent="0.2">
      <c r="A1503" s="160">
        <v>1501</v>
      </c>
      <c r="B1503" s="161" t="s">
        <v>1856</v>
      </c>
      <c r="C1503" s="161" t="s">
        <v>1489</v>
      </c>
      <c r="D1503" s="161" t="s">
        <v>285</v>
      </c>
      <c r="E1503" s="161" t="s">
        <v>1585</v>
      </c>
      <c r="F1503" s="161" t="s">
        <v>441</v>
      </c>
      <c r="G1503" s="161" t="s">
        <v>333</v>
      </c>
      <c r="H1503" s="162">
        <v>12.22</v>
      </c>
      <c r="I1503" s="163"/>
      <c r="J1503" s="158" t="s">
        <v>69</v>
      </c>
      <c r="K1503" s="159"/>
      <c r="L1503" s="153">
        <v>191.11</v>
      </c>
      <c r="M1503" s="154">
        <f t="shared" si="198"/>
        <v>17.98</v>
      </c>
      <c r="N1503" s="155" t="str">
        <f t="shared" si="199"/>
        <v/>
      </c>
      <c r="O1503" s="156">
        <f t="shared" si="200"/>
        <v>2335.3642000000004</v>
      </c>
      <c r="P1503" s="156" t="e">
        <f t="shared" si="195"/>
        <v>#VALUE!</v>
      </c>
      <c r="Q1503" s="156" t="e">
        <f t="shared" si="196"/>
        <v>#VALUE!</v>
      </c>
      <c r="R1503" s="157" t="str">
        <f t="shared" si="201"/>
        <v>U</v>
      </c>
      <c r="S1503" s="157">
        <f t="shared" si="197"/>
        <v>17.98</v>
      </c>
      <c r="T1503" s="157">
        <f t="shared" si="194"/>
        <v>0</v>
      </c>
      <c r="U1503" s="157">
        <f>IF(M1503&lt;&gt;0,IF(M1503=SVS,0,IF(M1503=SVSg,0,IF(M1503=Stundenverrechnungssatz!G6473,0,IF(M1503=Stundenverrechnungssatz!I6473,0,IF(M1503=Stundenverrechnungssatz!K6473,0,IF(M1503=Stundenverrechnungssatz!M6473,0,1)))))))</f>
        <v>0</v>
      </c>
      <c r="V1503" s="20"/>
    </row>
    <row r="1504" spans="1:22" s="38" customFormat="1" ht="15" customHeight="1" x14ac:dyDescent="0.2">
      <c r="A1504" s="160">
        <v>1502</v>
      </c>
      <c r="B1504" s="161" t="s">
        <v>1856</v>
      </c>
      <c r="C1504" s="161" t="s">
        <v>1489</v>
      </c>
      <c r="D1504" s="161" t="s">
        <v>285</v>
      </c>
      <c r="E1504" s="161" t="s">
        <v>1586</v>
      </c>
      <c r="F1504" s="161" t="s">
        <v>441</v>
      </c>
      <c r="G1504" s="161" t="s">
        <v>266</v>
      </c>
      <c r="H1504" s="162">
        <v>8.5</v>
      </c>
      <c r="I1504" s="163"/>
      <c r="J1504" s="158" t="s">
        <v>69</v>
      </c>
      <c r="K1504" s="159"/>
      <c r="L1504" s="153">
        <v>191.11</v>
      </c>
      <c r="M1504" s="154">
        <f t="shared" si="198"/>
        <v>17.98</v>
      </c>
      <c r="N1504" s="155" t="str">
        <f t="shared" si="199"/>
        <v/>
      </c>
      <c r="O1504" s="156">
        <f t="shared" si="200"/>
        <v>1624.4350000000002</v>
      </c>
      <c r="P1504" s="156" t="e">
        <f t="shared" si="195"/>
        <v>#VALUE!</v>
      </c>
      <c r="Q1504" s="156" t="e">
        <f t="shared" si="196"/>
        <v>#VALUE!</v>
      </c>
      <c r="R1504" s="157" t="str">
        <f t="shared" si="201"/>
        <v>U</v>
      </c>
      <c r="S1504" s="157">
        <f t="shared" si="197"/>
        <v>17.98</v>
      </c>
      <c r="T1504" s="157">
        <f t="shared" si="194"/>
        <v>0</v>
      </c>
      <c r="U1504" s="157">
        <f>IF(M1504&lt;&gt;0,IF(M1504=SVS,0,IF(M1504=SVSg,0,IF(M1504=Stundenverrechnungssatz!G6474,0,IF(M1504=Stundenverrechnungssatz!I6474,0,IF(M1504=Stundenverrechnungssatz!K6474,0,IF(M1504=Stundenverrechnungssatz!M6474,0,1)))))))</f>
        <v>0</v>
      </c>
      <c r="V1504" s="20"/>
    </row>
    <row r="1505" spans="1:22" s="38" customFormat="1" ht="15" customHeight="1" x14ac:dyDescent="0.2">
      <c r="A1505" s="160">
        <v>1503</v>
      </c>
      <c r="B1505" s="161" t="s">
        <v>1856</v>
      </c>
      <c r="C1505" s="161" t="s">
        <v>1489</v>
      </c>
      <c r="D1505" s="161" t="s">
        <v>285</v>
      </c>
      <c r="E1505" s="161" t="s">
        <v>1587</v>
      </c>
      <c r="F1505" s="161" t="s">
        <v>364</v>
      </c>
      <c r="G1505" s="161" t="s">
        <v>266</v>
      </c>
      <c r="H1505" s="162">
        <v>7.19</v>
      </c>
      <c r="I1505" s="163"/>
      <c r="J1505" s="158" t="s">
        <v>63</v>
      </c>
      <c r="K1505" s="159"/>
      <c r="L1505" s="153">
        <v>38.08</v>
      </c>
      <c r="M1505" s="154">
        <f t="shared" si="198"/>
        <v>17.98</v>
      </c>
      <c r="N1505" s="155" t="str">
        <f t="shared" si="199"/>
        <v/>
      </c>
      <c r="O1505" s="156">
        <f t="shared" si="200"/>
        <v>273.79520000000002</v>
      </c>
      <c r="P1505" s="156" t="e">
        <f t="shared" si="195"/>
        <v>#VALUE!</v>
      </c>
      <c r="Q1505" s="156" t="e">
        <f t="shared" si="196"/>
        <v>#VALUE!</v>
      </c>
      <c r="R1505" s="157" t="str">
        <f t="shared" si="201"/>
        <v>T</v>
      </c>
      <c r="S1505" s="157">
        <f t="shared" si="197"/>
        <v>17.98</v>
      </c>
      <c r="T1505" s="157">
        <f t="shared" si="194"/>
        <v>0</v>
      </c>
      <c r="U1505" s="157">
        <f>IF(M1505&lt;&gt;0,IF(M1505=SVS,0,IF(M1505=SVSg,0,IF(M1505=Stundenverrechnungssatz!G6475,0,IF(M1505=Stundenverrechnungssatz!I6475,0,IF(M1505=Stundenverrechnungssatz!K6475,0,IF(M1505=Stundenverrechnungssatz!M6475,0,1)))))))</f>
        <v>0</v>
      </c>
      <c r="V1505" s="20"/>
    </row>
    <row r="1506" spans="1:22" s="38" customFormat="1" ht="15" customHeight="1" x14ac:dyDescent="0.2">
      <c r="A1506" s="160">
        <v>1504</v>
      </c>
      <c r="B1506" s="161" t="s">
        <v>1856</v>
      </c>
      <c r="C1506" s="161" t="s">
        <v>1489</v>
      </c>
      <c r="D1506" s="161" t="s">
        <v>285</v>
      </c>
      <c r="E1506" s="161" t="s">
        <v>1588</v>
      </c>
      <c r="F1506" s="161" t="s">
        <v>341</v>
      </c>
      <c r="G1506" s="161" t="s">
        <v>259</v>
      </c>
      <c r="H1506" s="162">
        <v>6.8</v>
      </c>
      <c r="I1506" s="163"/>
      <c r="J1506" s="158" t="s">
        <v>66</v>
      </c>
      <c r="K1506" s="159"/>
      <c r="L1506" s="153">
        <v>1</v>
      </c>
      <c r="M1506" s="154">
        <f t="shared" si="198"/>
        <v>17.98</v>
      </c>
      <c r="N1506" s="155" t="str">
        <f t="shared" si="199"/>
        <v/>
      </c>
      <c r="O1506" s="156">
        <f t="shared" si="200"/>
        <v>6.8</v>
      </c>
      <c r="P1506" s="156" t="e">
        <f t="shared" si="195"/>
        <v>#VALUE!</v>
      </c>
      <c r="Q1506" s="156" t="e">
        <f t="shared" si="196"/>
        <v>#VALUE!</v>
      </c>
      <c r="R1506" s="157" t="str">
        <f t="shared" si="201"/>
        <v>T</v>
      </c>
      <c r="S1506" s="157">
        <f t="shared" si="197"/>
        <v>17.98</v>
      </c>
      <c r="T1506" s="157">
        <f t="shared" si="194"/>
        <v>0</v>
      </c>
      <c r="U1506" s="157">
        <f>IF(M1506&lt;&gt;0,IF(M1506=SVS,0,IF(M1506=SVSg,0,IF(M1506=Stundenverrechnungssatz!G6476,0,IF(M1506=Stundenverrechnungssatz!I6476,0,IF(M1506=Stundenverrechnungssatz!K6476,0,IF(M1506=Stundenverrechnungssatz!M6476,0,1)))))))</f>
        <v>0</v>
      </c>
      <c r="V1506" s="20"/>
    </row>
    <row r="1507" spans="1:22" s="38" customFormat="1" ht="15" customHeight="1" x14ac:dyDescent="0.2">
      <c r="A1507" s="160">
        <v>1505</v>
      </c>
      <c r="B1507" s="161" t="s">
        <v>1856</v>
      </c>
      <c r="C1507" s="161" t="s">
        <v>1489</v>
      </c>
      <c r="D1507" s="161" t="s">
        <v>285</v>
      </c>
      <c r="E1507" s="161" t="s">
        <v>1589</v>
      </c>
      <c r="F1507" s="161" t="s">
        <v>341</v>
      </c>
      <c r="G1507" s="161" t="s">
        <v>259</v>
      </c>
      <c r="H1507" s="162">
        <v>8.11</v>
      </c>
      <c r="I1507" s="163"/>
      <c r="J1507" s="158" t="s">
        <v>66</v>
      </c>
      <c r="K1507" s="159"/>
      <c r="L1507" s="153">
        <v>1</v>
      </c>
      <c r="M1507" s="154">
        <f t="shared" si="198"/>
        <v>17.98</v>
      </c>
      <c r="N1507" s="155" t="str">
        <f t="shared" si="199"/>
        <v/>
      </c>
      <c r="O1507" s="156">
        <f t="shared" si="200"/>
        <v>8.11</v>
      </c>
      <c r="P1507" s="156" t="e">
        <f t="shared" si="195"/>
        <v>#VALUE!</v>
      </c>
      <c r="Q1507" s="156" t="e">
        <f t="shared" si="196"/>
        <v>#VALUE!</v>
      </c>
      <c r="R1507" s="157" t="str">
        <f t="shared" si="201"/>
        <v>T</v>
      </c>
      <c r="S1507" s="157">
        <f t="shared" si="197"/>
        <v>17.98</v>
      </c>
      <c r="T1507" s="157">
        <f t="shared" si="194"/>
        <v>0</v>
      </c>
      <c r="U1507" s="157">
        <f>IF(M1507&lt;&gt;0,IF(M1507=SVS,0,IF(M1507=SVSg,0,IF(M1507=Stundenverrechnungssatz!G6477,0,IF(M1507=Stundenverrechnungssatz!I6477,0,IF(M1507=Stundenverrechnungssatz!K6477,0,IF(M1507=Stundenverrechnungssatz!M6477,0,1)))))))</f>
        <v>0</v>
      </c>
      <c r="V1507" s="20"/>
    </row>
    <row r="1508" spans="1:22" s="38" customFormat="1" ht="15" customHeight="1" x14ac:dyDescent="0.2">
      <c r="A1508" s="160">
        <v>1506</v>
      </c>
      <c r="B1508" s="161" t="s">
        <v>1856</v>
      </c>
      <c r="C1508" s="161" t="s">
        <v>1489</v>
      </c>
      <c r="D1508" s="161" t="s">
        <v>285</v>
      </c>
      <c r="E1508" s="161" t="s">
        <v>1590</v>
      </c>
      <c r="F1508" s="161" t="s">
        <v>340</v>
      </c>
      <c r="G1508" s="161" t="s">
        <v>259</v>
      </c>
      <c r="H1508" s="162">
        <v>21.05</v>
      </c>
      <c r="I1508" s="163"/>
      <c r="J1508" s="158" t="s">
        <v>66</v>
      </c>
      <c r="K1508" s="159"/>
      <c r="L1508" s="153">
        <v>1</v>
      </c>
      <c r="M1508" s="154">
        <f t="shared" si="198"/>
        <v>17.98</v>
      </c>
      <c r="N1508" s="155" t="str">
        <f t="shared" si="199"/>
        <v/>
      </c>
      <c r="O1508" s="156">
        <f t="shared" si="200"/>
        <v>21.05</v>
      </c>
      <c r="P1508" s="156" t="e">
        <f t="shared" si="195"/>
        <v>#VALUE!</v>
      </c>
      <c r="Q1508" s="156" t="e">
        <f t="shared" si="196"/>
        <v>#VALUE!</v>
      </c>
      <c r="R1508" s="157" t="str">
        <f t="shared" si="201"/>
        <v>T</v>
      </c>
      <c r="S1508" s="157">
        <f t="shared" si="197"/>
        <v>17.98</v>
      </c>
      <c r="T1508" s="157">
        <f t="shared" si="194"/>
        <v>0</v>
      </c>
      <c r="U1508" s="157">
        <f>IF(M1508&lt;&gt;0,IF(M1508=SVS,0,IF(M1508=SVSg,0,IF(M1508=Stundenverrechnungssatz!G6478,0,IF(M1508=Stundenverrechnungssatz!I6478,0,IF(M1508=Stundenverrechnungssatz!K6478,0,IF(M1508=Stundenverrechnungssatz!M6478,0,1)))))))</f>
        <v>0</v>
      </c>
      <c r="V1508" s="20"/>
    </row>
    <row r="1509" spans="1:22" s="38" customFormat="1" ht="15" customHeight="1" x14ac:dyDescent="0.2">
      <c r="A1509" s="160">
        <v>1507</v>
      </c>
      <c r="B1509" s="161" t="s">
        <v>1856</v>
      </c>
      <c r="C1509" s="161" t="s">
        <v>1489</v>
      </c>
      <c r="D1509" s="161" t="s">
        <v>285</v>
      </c>
      <c r="E1509" s="161" t="s">
        <v>1591</v>
      </c>
      <c r="F1509" s="161" t="s">
        <v>229</v>
      </c>
      <c r="G1509" s="161" t="s">
        <v>221</v>
      </c>
      <c r="H1509" s="162">
        <v>74.239999999999995</v>
      </c>
      <c r="I1509" s="163" t="s">
        <v>214</v>
      </c>
      <c r="J1509" s="158" t="s">
        <v>32</v>
      </c>
      <c r="K1509" s="159"/>
      <c r="L1509" s="153">
        <v>96.05</v>
      </c>
      <c r="M1509" s="154">
        <f t="shared" si="198"/>
        <v>17.98</v>
      </c>
      <c r="N1509" s="155" t="str">
        <f t="shared" si="199"/>
        <v/>
      </c>
      <c r="O1509" s="156">
        <f t="shared" si="200"/>
        <v>7130.7519999999995</v>
      </c>
      <c r="P1509" s="156" t="e">
        <f t="shared" si="195"/>
        <v>#VALUE!</v>
      </c>
      <c r="Q1509" s="156" t="e">
        <f t="shared" si="196"/>
        <v>#VALUE!</v>
      </c>
      <c r="R1509" s="157" t="str">
        <f t="shared" si="201"/>
        <v>B</v>
      </c>
      <c r="S1509" s="157">
        <f t="shared" si="197"/>
        <v>17.98</v>
      </c>
      <c r="T1509" s="157">
        <f t="shared" si="194"/>
        <v>74.239999999999995</v>
      </c>
      <c r="U1509" s="157">
        <f>IF(M1509&lt;&gt;0,IF(M1509=SVS,0,IF(M1509=SVSg,0,IF(M1509=Stundenverrechnungssatz!G6479,0,IF(M1509=Stundenverrechnungssatz!I6479,0,IF(M1509=Stundenverrechnungssatz!K6479,0,IF(M1509=Stundenverrechnungssatz!M6479,0,1)))))))</f>
        <v>0</v>
      </c>
      <c r="V1509" s="20"/>
    </row>
    <row r="1510" spans="1:22" s="38" customFormat="1" ht="15" customHeight="1" x14ac:dyDescent="0.2">
      <c r="A1510" s="160">
        <v>1508</v>
      </c>
      <c r="B1510" s="161" t="s">
        <v>1856</v>
      </c>
      <c r="C1510" s="161" t="s">
        <v>1489</v>
      </c>
      <c r="D1510" s="161" t="s">
        <v>285</v>
      </c>
      <c r="E1510" s="161" t="s">
        <v>1592</v>
      </c>
      <c r="F1510" s="161" t="s">
        <v>220</v>
      </c>
      <c r="G1510" s="161" t="s">
        <v>351</v>
      </c>
      <c r="H1510" s="162">
        <v>92.15</v>
      </c>
      <c r="I1510" s="163" t="s">
        <v>214</v>
      </c>
      <c r="J1510" s="158" t="s">
        <v>32</v>
      </c>
      <c r="K1510" s="159"/>
      <c r="L1510" s="153">
        <v>96.05</v>
      </c>
      <c r="M1510" s="154">
        <f t="shared" si="198"/>
        <v>17.98</v>
      </c>
      <c r="N1510" s="155" t="str">
        <f t="shared" si="199"/>
        <v/>
      </c>
      <c r="O1510" s="156">
        <f t="shared" si="200"/>
        <v>8851.0074999999997</v>
      </c>
      <c r="P1510" s="156" t="e">
        <f t="shared" si="195"/>
        <v>#VALUE!</v>
      </c>
      <c r="Q1510" s="156" t="e">
        <f t="shared" si="196"/>
        <v>#VALUE!</v>
      </c>
      <c r="R1510" s="157" t="str">
        <f t="shared" si="201"/>
        <v>B</v>
      </c>
      <c r="S1510" s="157">
        <f t="shared" si="197"/>
        <v>17.98</v>
      </c>
      <c r="T1510" s="157">
        <f t="shared" si="194"/>
        <v>92.15</v>
      </c>
      <c r="U1510" s="157">
        <f>IF(M1510&lt;&gt;0,IF(M1510=SVS,0,IF(M1510=SVSg,0,IF(M1510=Stundenverrechnungssatz!G6480,0,IF(M1510=Stundenverrechnungssatz!I6480,0,IF(M1510=Stundenverrechnungssatz!K6480,0,IF(M1510=Stundenverrechnungssatz!M6480,0,1)))))))</f>
        <v>0</v>
      </c>
      <c r="V1510" s="20"/>
    </row>
    <row r="1511" spans="1:22" s="38" customFormat="1" ht="15" customHeight="1" x14ac:dyDescent="0.2">
      <c r="A1511" s="160">
        <v>1509</v>
      </c>
      <c r="B1511" s="161" t="s">
        <v>1856</v>
      </c>
      <c r="C1511" s="161" t="s">
        <v>1489</v>
      </c>
      <c r="D1511" s="161" t="s">
        <v>285</v>
      </c>
      <c r="E1511" s="161" t="s">
        <v>1593</v>
      </c>
      <c r="F1511" s="161" t="s">
        <v>314</v>
      </c>
      <c r="G1511" s="161" t="s">
        <v>221</v>
      </c>
      <c r="H1511" s="162">
        <v>36.69</v>
      </c>
      <c r="I1511" s="163"/>
      <c r="J1511" s="158" t="s">
        <v>63</v>
      </c>
      <c r="K1511" s="159"/>
      <c r="L1511" s="153">
        <v>38.08</v>
      </c>
      <c r="M1511" s="154">
        <f t="shared" si="198"/>
        <v>17.98</v>
      </c>
      <c r="N1511" s="155" t="str">
        <f t="shared" si="199"/>
        <v/>
      </c>
      <c r="O1511" s="156">
        <f t="shared" si="200"/>
        <v>1397.1551999999999</v>
      </c>
      <c r="P1511" s="156" t="e">
        <f t="shared" si="195"/>
        <v>#VALUE!</v>
      </c>
      <c r="Q1511" s="156" t="e">
        <f t="shared" si="196"/>
        <v>#VALUE!</v>
      </c>
      <c r="R1511" s="157" t="str">
        <f t="shared" si="201"/>
        <v>T</v>
      </c>
      <c r="S1511" s="157">
        <f t="shared" si="197"/>
        <v>17.98</v>
      </c>
      <c r="T1511" s="157">
        <f t="shared" si="194"/>
        <v>0</v>
      </c>
      <c r="U1511" s="157">
        <f>IF(M1511&lt;&gt;0,IF(M1511=SVS,0,IF(M1511=SVSg,0,IF(M1511=Stundenverrechnungssatz!G6481,0,IF(M1511=Stundenverrechnungssatz!I6481,0,IF(M1511=Stundenverrechnungssatz!K6481,0,IF(M1511=Stundenverrechnungssatz!M6481,0,1)))))))</f>
        <v>0</v>
      </c>
      <c r="V1511" s="20"/>
    </row>
    <row r="1512" spans="1:22" s="38" customFormat="1" ht="15" customHeight="1" x14ac:dyDescent="0.2">
      <c r="A1512" s="160">
        <v>1510</v>
      </c>
      <c r="B1512" s="161" t="s">
        <v>1856</v>
      </c>
      <c r="C1512" s="161" t="s">
        <v>1489</v>
      </c>
      <c r="D1512" s="161" t="s">
        <v>285</v>
      </c>
      <c r="E1512" s="161" t="s">
        <v>1594</v>
      </c>
      <c r="F1512" s="161" t="s">
        <v>314</v>
      </c>
      <c r="G1512" s="161" t="s">
        <v>221</v>
      </c>
      <c r="H1512" s="162">
        <v>31.99</v>
      </c>
      <c r="I1512" s="163"/>
      <c r="J1512" s="158" t="s">
        <v>63</v>
      </c>
      <c r="K1512" s="159"/>
      <c r="L1512" s="153">
        <v>38.08</v>
      </c>
      <c r="M1512" s="154">
        <f t="shared" si="198"/>
        <v>17.98</v>
      </c>
      <c r="N1512" s="155" t="str">
        <f t="shared" si="199"/>
        <v/>
      </c>
      <c r="O1512" s="156">
        <f t="shared" si="200"/>
        <v>1218.1791999999998</v>
      </c>
      <c r="P1512" s="156" t="e">
        <f t="shared" si="195"/>
        <v>#VALUE!</v>
      </c>
      <c r="Q1512" s="156" t="e">
        <f t="shared" si="196"/>
        <v>#VALUE!</v>
      </c>
      <c r="R1512" s="157" t="str">
        <f t="shared" si="201"/>
        <v>T</v>
      </c>
      <c r="S1512" s="157">
        <f t="shared" si="197"/>
        <v>17.98</v>
      </c>
      <c r="T1512" s="157">
        <f t="shared" si="194"/>
        <v>0</v>
      </c>
      <c r="U1512" s="157">
        <f>IF(M1512&lt;&gt;0,IF(M1512=SVS,0,IF(M1512=SVSg,0,IF(M1512=Stundenverrechnungssatz!G6482,0,IF(M1512=Stundenverrechnungssatz!I6482,0,IF(M1512=Stundenverrechnungssatz!K6482,0,IF(M1512=Stundenverrechnungssatz!M6482,0,1)))))))</f>
        <v>0</v>
      </c>
      <c r="V1512" s="20"/>
    </row>
    <row r="1513" spans="1:22" s="38" customFormat="1" ht="15" customHeight="1" x14ac:dyDescent="0.2">
      <c r="A1513" s="160">
        <v>1511</v>
      </c>
      <c r="B1513" s="161" t="s">
        <v>1856</v>
      </c>
      <c r="C1513" s="161" t="s">
        <v>1489</v>
      </c>
      <c r="D1513" s="161" t="s">
        <v>285</v>
      </c>
      <c r="E1513" s="161" t="s">
        <v>1595</v>
      </c>
      <c r="F1513" s="161" t="s">
        <v>314</v>
      </c>
      <c r="G1513" s="161" t="s">
        <v>221</v>
      </c>
      <c r="H1513" s="162">
        <v>35.75</v>
      </c>
      <c r="I1513" s="163"/>
      <c r="J1513" s="158" t="s">
        <v>63</v>
      </c>
      <c r="K1513" s="159"/>
      <c r="L1513" s="153">
        <v>38.08</v>
      </c>
      <c r="M1513" s="154">
        <f t="shared" si="198"/>
        <v>17.98</v>
      </c>
      <c r="N1513" s="155" t="str">
        <f t="shared" si="199"/>
        <v/>
      </c>
      <c r="O1513" s="156">
        <f t="shared" si="200"/>
        <v>1361.36</v>
      </c>
      <c r="P1513" s="156" t="e">
        <f t="shared" si="195"/>
        <v>#VALUE!</v>
      </c>
      <c r="Q1513" s="156" t="e">
        <f t="shared" si="196"/>
        <v>#VALUE!</v>
      </c>
      <c r="R1513" s="157" t="str">
        <f t="shared" si="201"/>
        <v>T</v>
      </c>
      <c r="S1513" s="157">
        <f t="shared" si="197"/>
        <v>17.98</v>
      </c>
      <c r="T1513" s="157">
        <f t="shared" si="194"/>
        <v>0</v>
      </c>
      <c r="U1513" s="157">
        <f>IF(M1513&lt;&gt;0,IF(M1513=SVS,0,IF(M1513=SVSg,0,IF(M1513=Stundenverrechnungssatz!G6483,0,IF(M1513=Stundenverrechnungssatz!I6483,0,IF(M1513=Stundenverrechnungssatz!K6483,0,IF(M1513=Stundenverrechnungssatz!M6483,0,1)))))))</f>
        <v>0</v>
      </c>
      <c r="V1513" s="20"/>
    </row>
    <row r="1514" spans="1:22" s="38" customFormat="1" ht="15" customHeight="1" x14ac:dyDescent="0.2">
      <c r="A1514" s="160">
        <v>1512</v>
      </c>
      <c r="B1514" s="161" t="s">
        <v>1856</v>
      </c>
      <c r="C1514" s="161" t="s">
        <v>1489</v>
      </c>
      <c r="D1514" s="161" t="s">
        <v>285</v>
      </c>
      <c r="E1514" s="161" t="s">
        <v>1596</v>
      </c>
      <c r="F1514" s="161" t="s">
        <v>220</v>
      </c>
      <c r="G1514" s="161" t="s">
        <v>351</v>
      </c>
      <c r="H1514" s="162">
        <v>93.01</v>
      </c>
      <c r="I1514" s="163" t="s">
        <v>214</v>
      </c>
      <c r="J1514" s="158" t="s">
        <v>32</v>
      </c>
      <c r="K1514" s="159"/>
      <c r="L1514" s="153">
        <v>96.05</v>
      </c>
      <c r="M1514" s="154">
        <f t="shared" si="198"/>
        <v>17.98</v>
      </c>
      <c r="N1514" s="155" t="str">
        <f t="shared" si="199"/>
        <v/>
      </c>
      <c r="O1514" s="156">
        <f t="shared" si="200"/>
        <v>8933.6105000000007</v>
      </c>
      <c r="P1514" s="156" t="e">
        <f t="shared" si="195"/>
        <v>#VALUE!</v>
      </c>
      <c r="Q1514" s="156" t="e">
        <f t="shared" si="196"/>
        <v>#VALUE!</v>
      </c>
      <c r="R1514" s="157" t="str">
        <f t="shared" si="201"/>
        <v>B</v>
      </c>
      <c r="S1514" s="157">
        <f t="shared" si="197"/>
        <v>17.98</v>
      </c>
      <c r="T1514" s="157">
        <f t="shared" si="194"/>
        <v>93.01</v>
      </c>
      <c r="U1514" s="157">
        <f>IF(M1514&lt;&gt;0,IF(M1514=SVS,0,IF(M1514=SVSg,0,IF(M1514=Stundenverrechnungssatz!G6484,0,IF(M1514=Stundenverrechnungssatz!I6484,0,IF(M1514=Stundenverrechnungssatz!K6484,0,IF(M1514=Stundenverrechnungssatz!M6484,0,1)))))))</f>
        <v>0</v>
      </c>
      <c r="V1514" s="20"/>
    </row>
    <row r="1515" spans="1:22" s="38" customFormat="1" ht="15" customHeight="1" x14ac:dyDescent="0.2">
      <c r="A1515" s="160">
        <v>1513</v>
      </c>
      <c r="B1515" s="161" t="s">
        <v>1856</v>
      </c>
      <c r="C1515" s="161" t="s">
        <v>1489</v>
      </c>
      <c r="D1515" s="161" t="s">
        <v>285</v>
      </c>
      <c r="E1515" s="161" t="s">
        <v>1597</v>
      </c>
      <c r="F1515" s="161" t="s">
        <v>427</v>
      </c>
      <c r="G1515" s="161" t="s">
        <v>221</v>
      </c>
      <c r="H1515" s="162">
        <v>9.1</v>
      </c>
      <c r="I1515" s="163"/>
      <c r="J1515" s="158" t="s">
        <v>63</v>
      </c>
      <c r="K1515" s="159"/>
      <c r="L1515" s="153">
        <v>38.08</v>
      </c>
      <c r="M1515" s="154">
        <f t="shared" si="198"/>
        <v>17.98</v>
      </c>
      <c r="N1515" s="155" t="str">
        <f t="shared" si="199"/>
        <v/>
      </c>
      <c r="O1515" s="156">
        <f t="shared" si="200"/>
        <v>346.52799999999996</v>
      </c>
      <c r="P1515" s="156" t="e">
        <f t="shared" si="195"/>
        <v>#VALUE!</v>
      </c>
      <c r="Q1515" s="156" t="e">
        <f t="shared" si="196"/>
        <v>#VALUE!</v>
      </c>
      <c r="R1515" s="157" t="str">
        <f t="shared" si="201"/>
        <v>T</v>
      </c>
      <c r="S1515" s="157">
        <f t="shared" si="197"/>
        <v>17.98</v>
      </c>
      <c r="T1515" s="157">
        <f t="shared" si="194"/>
        <v>0</v>
      </c>
      <c r="U1515" s="157">
        <f>IF(M1515&lt;&gt;0,IF(M1515=SVS,0,IF(M1515=SVSg,0,IF(M1515=Stundenverrechnungssatz!G6485,0,IF(M1515=Stundenverrechnungssatz!I6485,0,IF(M1515=Stundenverrechnungssatz!K6485,0,IF(M1515=Stundenverrechnungssatz!M6485,0,1)))))))</f>
        <v>0</v>
      </c>
      <c r="V1515" s="20"/>
    </row>
    <row r="1516" spans="1:22" s="38" customFormat="1" ht="15" customHeight="1" x14ac:dyDescent="0.2">
      <c r="A1516" s="160">
        <v>1514</v>
      </c>
      <c r="B1516" s="161" t="s">
        <v>1856</v>
      </c>
      <c r="C1516" s="161" t="s">
        <v>1489</v>
      </c>
      <c r="D1516" s="161" t="s">
        <v>285</v>
      </c>
      <c r="E1516" s="161" t="s">
        <v>1598</v>
      </c>
      <c r="F1516" s="161" t="s">
        <v>1599</v>
      </c>
      <c r="G1516" s="161" t="s">
        <v>221</v>
      </c>
      <c r="H1516" s="162">
        <v>22.41</v>
      </c>
      <c r="I1516" s="163"/>
      <c r="J1516" s="158" t="s">
        <v>63</v>
      </c>
      <c r="K1516" s="159"/>
      <c r="L1516" s="153">
        <v>38.08</v>
      </c>
      <c r="M1516" s="154">
        <f t="shared" si="198"/>
        <v>17.98</v>
      </c>
      <c r="N1516" s="155" t="str">
        <f t="shared" si="199"/>
        <v/>
      </c>
      <c r="O1516" s="156">
        <f t="shared" si="200"/>
        <v>853.37279999999998</v>
      </c>
      <c r="P1516" s="156" t="e">
        <f t="shared" si="195"/>
        <v>#VALUE!</v>
      </c>
      <c r="Q1516" s="156" t="e">
        <f t="shared" si="196"/>
        <v>#VALUE!</v>
      </c>
      <c r="R1516" s="157" t="str">
        <f t="shared" si="201"/>
        <v>T</v>
      </c>
      <c r="S1516" s="157">
        <f t="shared" si="197"/>
        <v>17.98</v>
      </c>
      <c r="T1516" s="157">
        <f t="shared" si="194"/>
        <v>0</v>
      </c>
      <c r="U1516" s="157">
        <f>IF(M1516&lt;&gt;0,IF(M1516=SVS,0,IF(M1516=SVSg,0,IF(M1516=Stundenverrechnungssatz!G6486,0,IF(M1516=Stundenverrechnungssatz!I6486,0,IF(M1516=Stundenverrechnungssatz!K6486,0,IF(M1516=Stundenverrechnungssatz!M6486,0,1)))))))</f>
        <v>0</v>
      </c>
      <c r="V1516" s="20"/>
    </row>
    <row r="1517" spans="1:22" s="38" customFormat="1" ht="15" customHeight="1" x14ac:dyDescent="0.2">
      <c r="A1517" s="160">
        <v>1515</v>
      </c>
      <c r="B1517" s="161" t="s">
        <v>1856</v>
      </c>
      <c r="C1517" s="161" t="s">
        <v>1489</v>
      </c>
      <c r="D1517" s="161" t="s">
        <v>285</v>
      </c>
      <c r="E1517" s="161" t="s">
        <v>1600</v>
      </c>
      <c r="F1517" s="161" t="s">
        <v>318</v>
      </c>
      <c r="G1517" s="161" t="s">
        <v>221</v>
      </c>
      <c r="H1517" s="162">
        <v>73.3</v>
      </c>
      <c r="I1517" s="163" t="s">
        <v>214</v>
      </c>
      <c r="J1517" s="158" t="s">
        <v>32</v>
      </c>
      <c r="K1517" s="159"/>
      <c r="L1517" s="153">
        <v>96.05</v>
      </c>
      <c r="M1517" s="154">
        <f t="shared" si="198"/>
        <v>17.98</v>
      </c>
      <c r="N1517" s="155" t="str">
        <f t="shared" si="199"/>
        <v/>
      </c>
      <c r="O1517" s="156">
        <f t="shared" si="200"/>
        <v>7040.4649999999992</v>
      </c>
      <c r="P1517" s="156" t="e">
        <f t="shared" si="195"/>
        <v>#VALUE!</v>
      </c>
      <c r="Q1517" s="156" t="e">
        <f t="shared" si="196"/>
        <v>#VALUE!</v>
      </c>
      <c r="R1517" s="157" t="str">
        <f t="shared" si="201"/>
        <v>B</v>
      </c>
      <c r="S1517" s="157">
        <f t="shared" si="197"/>
        <v>17.98</v>
      </c>
      <c r="T1517" s="157">
        <f t="shared" si="194"/>
        <v>73.3</v>
      </c>
      <c r="U1517" s="157">
        <f>IF(M1517&lt;&gt;0,IF(M1517=SVS,0,IF(M1517=SVSg,0,IF(M1517=Stundenverrechnungssatz!G6487,0,IF(M1517=Stundenverrechnungssatz!I6487,0,IF(M1517=Stundenverrechnungssatz!K6487,0,IF(M1517=Stundenverrechnungssatz!M6487,0,1)))))))</f>
        <v>0</v>
      </c>
      <c r="V1517" s="20"/>
    </row>
    <row r="1518" spans="1:22" s="38" customFormat="1" ht="15" customHeight="1" x14ac:dyDescent="0.2">
      <c r="A1518" s="160">
        <v>1516</v>
      </c>
      <c r="B1518" s="161" t="s">
        <v>1856</v>
      </c>
      <c r="C1518" s="161" t="s">
        <v>1489</v>
      </c>
      <c r="D1518" s="161" t="s">
        <v>285</v>
      </c>
      <c r="E1518" s="161" t="s">
        <v>1601</v>
      </c>
      <c r="F1518" s="161" t="s">
        <v>239</v>
      </c>
      <c r="G1518" s="161" t="s">
        <v>217</v>
      </c>
      <c r="H1518" s="162">
        <v>3.1</v>
      </c>
      <c r="I1518" s="163"/>
      <c r="J1518" s="158" t="s">
        <v>34</v>
      </c>
      <c r="K1518" s="159"/>
      <c r="L1518" s="153">
        <v>191.11</v>
      </c>
      <c r="M1518" s="154">
        <f t="shared" si="198"/>
        <v>17.98</v>
      </c>
      <c r="N1518" s="155" t="str">
        <f t="shared" si="199"/>
        <v/>
      </c>
      <c r="O1518" s="156">
        <f t="shared" si="200"/>
        <v>592.44100000000003</v>
      </c>
      <c r="P1518" s="156" t="e">
        <f t="shared" si="195"/>
        <v>#VALUE!</v>
      </c>
      <c r="Q1518" s="156" t="e">
        <f t="shared" si="196"/>
        <v>#VALUE!</v>
      </c>
      <c r="R1518" s="157" t="str">
        <f t="shared" si="201"/>
        <v>C</v>
      </c>
      <c r="S1518" s="157">
        <f t="shared" si="197"/>
        <v>17.98</v>
      </c>
      <c r="T1518" s="157">
        <f t="shared" si="194"/>
        <v>0</v>
      </c>
      <c r="U1518" s="157">
        <f>IF(M1518&lt;&gt;0,IF(M1518=SVS,0,IF(M1518=SVSg,0,IF(M1518=Stundenverrechnungssatz!G6488,0,IF(M1518=Stundenverrechnungssatz!I6488,0,IF(M1518=Stundenverrechnungssatz!K6488,0,IF(M1518=Stundenverrechnungssatz!M6488,0,1)))))))</f>
        <v>0</v>
      </c>
      <c r="V1518" s="20"/>
    </row>
    <row r="1519" spans="1:22" s="38" customFormat="1" ht="15" customHeight="1" x14ac:dyDescent="0.2">
      <c r="A1519" s="160">
        <v>1517</v>
      </c>
      <c r="B1519" s="161" t="s">
        <v>1856</v>
      </c>
      <c r="C1519" s="161" t="s">
        <v>1489</v>
      </c>
      <c r="D1519" s="161" t="s">
        <v>285</v>
      </c>
      <c r="E1519" s="161" t="s">
        <v>1602</v>
      </c>
      <c r="F1519" s="161" t="s">
        <v>218</v>
      </c>
      <c r="G1519" s="161" t="s">
        <v>217</v>
      </c>
      <c r="H1519" s="162">
        <v>14.62</v>
      </c>
      <c r="I1519" s="163"/>
      <c r="J1519" s="158" t="s">
        <v>34</v>
      </c>
      <c r="K1519" s="159"/>
      <c r="L1519" s="153">
        <v>191.11</v>
      </c>
      <c r="M1519" s="154">
        <f t="shared" si="198"/>
        <v>17.98</v>
      </c>
      <c r="N1519" s="155" t="str">
        <f t="shared" si="199"/>
        <v/>
      </c>
      <c r="O1519" s="156">
        <f t="shared" si="200"/>
        <v>2794.0282000000002</v>
      </c>
      <c r="P1519" s="156" t="e">
        <f t="shared" si="195"/>
        <v>#VALUE!</v>
      </c>
      <c r="Q1519" s="156" t="e">
        <f t="shared" si="196"/>
        <v>#VALUE!</v>
      </c>
      <c r="R1519" s="157" t="str">
        <f t="shared" si="201"/>
        <v>C</v>
      </c>
      <c r="S1519" s="157">
        <f t="shared" si="197"/>
        <v>17.98</v>
      </c>
      <c r="T1519" s="157">
        <f t="shared" si="194"/>
        <v>0</v>
      </c>
      <c r="U1519" s="157">
        <f>IF(M1519&lt;&gt;0,IF(M1519=SVS,0,IF(M1519=SVSg,0,IF(M1519=Stundenverrechnungssatz!G6489,0,IF(M1519=Stundenverrechnungssatz!I6489,0,IF(M1519=Stundenverrechnungssatz!K6489,0,IF(M1519=Stundenverrechnungssatz!M6489,0,1)))))))</f>
        <v>0</v>
      </c>
      <c r="V1519" s="20"/>
    </row>
    <row r="1520" spans="1:22" s="38" customFormat="1" ht="15" customHeight="1" x14ac:dyDescent="0.2">
      <c r="A1520" s="160">
        <v>1518</v>
      </c>
      <c r="B1520" s="161" t="s">
        <v>1856</v>
      </c>
      <c r="C1520" s="161" t="s">
        <v>1489</v>
      </c>
      <c r="D1520" s="161" t="s">
        <v>285</v>
      </c>
      <c r="E1520" s="161" t="s">
        <v>1603</v>
      </c>
      <c r="F1520" s="161" t="s">
        <v>239</v>
      </c>
      <c r="G1520" s="161" t="s">
        <v>217</v>
      </c>
      <c r="H1520" s="162">
        <v>2.2200000000000002</v>
      </c>
      <c r="I1520" s="163"/>
      <c r="J1520" s="158" t="s">
        <v>34</v>
      </c>
      <c r="K1520" s="159"/>
      <c r="L1520" s="153">
        <v>191.11</v>
      </c>
      <c r="M1520" s="154">
        <f t="shared" si="198"/>
        <v>17.98</v>
      </c>
      <c r="N1520" s="155" t="str">
        <f t="shared" si="199"/>
        <v/>
      </c>
      <c r="O1520" s="156">
        <f t="shared" si="200"/>
        <v>424.26420000000007</v>
      </c>
      <c r="P1520" s="156" t="e">
        <f t="shared" si="195"/>
        <v>#VALUE!</v>
      </c>
      <c r="Q1520" s="156" t="e">
        <f t="shared" si="196"/>
        <v>#VALUE!</v>
      </c>
      <c r="R1520" s="157" t="str">
        <f t="shared" si="201"/>
        <v>C</v>
      </c>
      <c r="S1520" s="157">
        <f t="shared" si="197"/>
        <v>17.98</v>
      </c>
      <c r="T1520" s="157">
        <f t="shared" si="194"/>
        <v>0</v>
      </c>
      <c r="U1520" s="157">
        <f>IF(M1520&lt;&gt;0,IF(M1520=SVS,0,IF(M1520=SVSg,0,IF(M1520=Stundenverrechnungssatz!G6490,0,IF(M1520=Stundenverrechnungssatz!I6490,0,IF(M1520=Stundenverrechnungssatz!K6490,0,IF(M1520=Stundenverrechnungssatz!M6490,0,1)))))))</f>
        <v>0</v>
      </c>
      <c r="V1520" s="20"/>
    </row>
    <row r="1521" spans="1:22" s="38" customFormat="1" ht="15" customHeight="1" x14ac:dyDescent="0.2">
      <c r="A1521" s="160">
        <v>1519</v>
      </c>
      <c r="B1521" s="161" t="s">
        <v>1856</v>
      </c>
      <c r="C1521" s="161" t="s">
        <v>1489</v>
      </c>
      <c r="D1521" s="161" t="s">
        <v>285</v>
      </c>
      <c r="E1521" s="161" t="s">
        <v>1604</v>
      </c>
      <c r="F1521" s="161" t="s">
        <v>216</v>
      </c>
      <c r="G1521" s="161" t="s">
        <v>217</v>
      </c>
      <c r="H1521" s="162">
        <v>2.88</v>
      </c>
      <c r="I1521" s="163"/>
      <c r="J1521" s="158" t="s">
        <v>119</v>
      </c>
      <c r="K1521" s="159"/>
      <c r="L1521" s="153">
        <v>0</v>
      </c>
      <c r="M1521" s="154">
        <f t="shared" si="198"/>
        <v>17.98</v>
      </c>
      <c r="N1521" s="155">
        <f t="shared" si="199"/>
        <v>1.0000000000000001E-5</v>
      </c>
      <c r="O1521" s="156">
        <f t="shared" si="200"/>
        <v>0</v>
      </c>
      <c r="P1521" s="156">
        <f t="shared" si="195"/>
        <v>0</v>
      </c>
      <c r="Q1521" s="156">
        <f t="shared" si="196"/>
        <v>0</v>
      </c>
      <c r="R1521" s="157" t="str">
        <f t="shared" si="201"/>
        <v>n</v>
      </c>
      <c r="S1521" s="157">
        <f t="shared" si="197"/>
        <v>17.98</v>
      </c>
      <c r="T1521" s="157">
        <f t="shared" si="194"/>
        <v>0</v>
      </c>
      <c r="U1521" s="157">
        <f>IF(M1521&lt;&gt;0,IF(M1521=SVS,0,IF(M1521=SVSg,0,IF(M1521=Stundenverrechnungssatz!G6491,0,IF(M1521=Stundenverrechnungssatz!I6491,0,IF(M1521=Stundenverrechnungssatz!K6491,0,IF(M1521=Stundenverrechnungssatz!M6491,0,1)))))))</f>
        <v>0</v>
      </c>
      <c r="V1521" s="20"/>
    </row>
    <row r="1522" spans="1:22" s="38" customFormat="1" ht="15" customHeight="1" x14ac:dyDescent="0.2">
      <c r="A1522" s="160">
        <v>1520</v>
      </c>
      <c r="B1522" s="161" t="s">
        <v>1856</v>
      </c>
      <c r="C1522" s="161" t="s">
        <v>1489</v>
      </c>
      <c r="D1522" s="161" t="s">
        <v>285</v>
      </c>
      <c r="E1522" s="161" t="s">
        <v>1605</v>
      </c>
      <c r="F1522" s="161" t="s">
        <v>258</v>
      </c>
      <c r="G1522" s="161" t="s">
        <v>217</v>
      </c>
      <c r="H1522" s="162">
        <v>12.16</v>
      </c>
      <c r="I1522" s="163"/>
      <c r="J1522" s="158" t="s">
        <v>34</v>
      </c>
      <c r="K1522" s="159"/>
      <c r="L1522" s="153">
        <v>191.11</v>
      </c>
      <c r="M1522" s="154">
        <f t="shared" si="198"/>
        <v>17.98</v>
      </c>
      <c r="N1522" s="155" t="str">
        <f t="shared" si="199"/>
        <v/>
      </c>
      <c r="O1522" s="156">
        <f t="shared" si="200"/>
        <v>2323.8976000000002</v>
      </c>
      <c r="P1522" s="156" t="e">
        <f t="shared" si="195"/>
        <v>#VALUE!</v>
      </c>
      <c r="Q1522" s="156" t="e">
        <f t="shared" si="196"/>
        <v>#VALUE!</v>
      </c>
      <c r="R1522" s="157" t="str">
        <f t="shared" si="201"/>
        <v>C</v>
      </c>
      <c r="S1522" s="157">
        <f t="shared" si="197"/>
        <v>17.98</v>
      </c>
      <c r="T1522" s="157">
        <f t="shared" si="194"/>
        <v>0</v>
      </c>
      <c r="U1522" s="157">
        <f>IF(M1522&lt;&gt;0,IF(M1522=SVS,0,IF(M1522=SVSg,0,IF(M1522=Stundenverrechnungssatz!G6492,0,IF(M1522=Stundenverrechnungssatz!I6492,0,IF(M1522=Stundenverrechnungssatz!K6492,0,IF(M1522=Stundenverrechnungssatz!M6492,0,1)))))))</f>
        <v>0</v>
      </c>
      <c r="V1522" s="20"/>
    </row>
    <row r="1523" spans="1:22" s="38" customFormat="1" ht="15" customHeight="1" x14ac:dyDescent="0.2">
      <c r="A1523" s="160">
        <v>1521</v>
      </c>
      <c r="B1523" s="161" t="s">
        <v>1856</v>
      </c>
      <c r="C1523" s="161" t="s">
        <v>1489</v>
      </c>
      <c r="D1523" s="161" t="s">
        <v>285</v>
      </c>
      <c r="E1523" s="161" t="s">
        <v>1606</v>
      </c>
      <c r="F1523" s="161" t="s">
        <v>234</v>
      </c>
      <c r="G1523" s="161" t="s">
        <v>221</v>
      </c>
      <c r="H1523" s="162">
        <v>2.4500000000000002</v>
      </c>
      <c r="I1523" s="163"/>
      <c r="J1523" s="158" t="s">
        <v>52</v>
      </c>
      <c r="K1523" s="159"/>
      <c r="L1523" s="153">
        <v>191.11</v>
      </c>
      <c r="M1523" s="154">
        <f t="shared" si="198"/>
        <v>17.98</v>
      </c>
      <c r="N1523" s="155" t="str">
        <f t="shared" si="199"/>
        <v/>
      </c>
      <c r="O1523" s="156">
        <f t="shared" si="200"/>
        <v>468.21950000000004</v>
      </c>
      <c r="P1523" s="156" t="e">
        <f t="shared" si="195"/>
        <v>#VALUE!</v>
      </c>
      <c r="Q1523" s="156" t="e">
        <f t="shared" si="196"/>
        <v>#VALUE!</v>
      </c>
      <c r="R1523" s="157" t="str">
        <f t="shared" si="201"/>
        <v>E</v>
      </c>
      <c r="S1523" s="157">
        <f t="shared" si="197"/>
        <v>17.98</v>
      </c>
      <c r="T1523" s="157">
        <f t="shared" si="194"/>
        <v>0</v>
      </c>
      <c r="U1523" s="157">
        <f>IF(M1523&lt;&gt;0,IF(M1523=SVS,0,IF(M1523=SVSg,0,IF(M1523=Stundenverrechnungssatz!G6493,0,IF(M1523=Stundenverrechnungssatz!I6493,0,IF(M1523=Stundenverrechnungssatz!K6493,0,IF(M1523=Stundenverrechnungssatz!M6493,0,1)))))))</f>
        <v>0</v>
      </c>
      <c r="V1523" s="20"/>
    </row>
    <row r="1524" spans="1:22" s="38" customFormat="1" ht="15" customHeight="1" x14ac:dyDescent="0.2">
      <c r="A1524" s="160">
        <v>1522</v>
      </c>
      <c r="B1524" s="161" t="s">
        <v>1856</v>
      </c>
      <c r="C1524" s="161" t="s">
        <v>1489</v>
      </c>
      <c r="D1524" s="161" t="s">
        <v>285</v>
      </c>
      <c r="E1524" s="161" t="s">
        <v>1607</v>
      </c>
      <c r="F1524" s="161" t="s">
        <v>303</v>
      </c>
      <c r="G1524" s="161" t="s">
        <v>351</v>
      </c>
      <c r="H1524" s="162">
        <v>3.71</v>
      </c>
      <c r="I1524" s="163" t="s">
        <v>214</v>
      </c>
      <c r="J1524" s="158" t="s">
        <v>36</v>
      </c>
      <c r="K1524" s="159"/>
      <c r="L1524" s="153">
        <v>191.11</v>
      </c>
      <c r="M1524" s="154">
        <f t="shared" si="198"/>
        <v>17.98</v>
      </c>
      <c r="N1524" s="155" t="str">
        <f t="shared" si="199"/>
        <v/>
      </c>
      <c r="O1524" s="156">
        <f t="shared" si="200"/>
        <v>709.0181</v>
      </c>
      <c r="P1524" s="156" t="e">
        <f t="shared" si="195"/>
        <v>#VALUE!</v>
      </c>
      <c r="Q1524" s="156" t="e">
        <f t="shared" si="196"/>
        <v>#VALUE!</v>
      </c>
      <c r="R1524" s="157" t="str">
        <f t="shared" si="201"/>
        <v>F</v>
      </c>
      <c r="S1524" s="157">
        <f t="shared" si="197"/>
        <v>17.98</v>
      </c>
      <c r="T1524" s="157">
        <f t="shared" si="194"/>
        <v>3.71</v>
      </c>
      <c r="U1524" s="157">
        <f>IF(M1524&lt;&gt;0,IF(M1524=SVS,0,IF(M1524=SVSg,0,IF(M1524=Stundenverrechnungssatz!G6494,0,IF(M1524=Stundenverrechnungssatz!I6494,0,IF(M1524=Stundenverrechnungssatz!K6494,0,IF(M1524=Stundenverrechnungssatz!M6494,0,1)))))))</f>
        <v>0</v>
      </c>
      <c r="V1524" s="20"/>
    </row>
    <row r="1525" spans="1:22" s="38" customFormat="1" ht="15" customHeight="1" x14ac:dyDescent="0.2">
      <c r="A1525" s="160">
        <v>1523</v>
      </c>
      <c r="B1525" s="161" t="s">
        <v>1856</v>
      </c>
      <c r="C1525" s="161" t="s">
        <v>1489</v>
      </c>
      <c r="D1525" s="161" t="s">
        <v>285</v>
      </c>
      <c r="E1525" s="161" t="s">
        <v>1608</v>
      </c>
      <c r="F1525" s="161" t="s">
        <v>212</v>
      </c>
      <c r="G1525" s="161" t="s">
        <v>351</v>
      </c>
      <c r="H1525" s="162">
        <v>47.7</v>
      </c>
      <c r="I1525" s="163" t="s">
        <v>214</v>
      </c>
      <c r="J1525" s="158" t="s">
        <v>36</v>
      </c>
      <c r="K1525" s="159"/>
      <c r="L1525" s="153">
        <v>191.11</v>
      </c>
      <c r="M1525" s="154">
        <f t="shared" si="198"/>
        <v>17.98</v>
      </c>
      <c r="N1525" s="155" t="str">
        <f t="shared" si="199"/>
        <v/>
      </c>
      <c r="O1525" s="156">
        <f t="shared" si="200"/>
        <v>9115.9470000000019</v>
      </c>
      <c r="P1525" s="156" t="e">
        <f t="shared" si="195"/>
        <v>#VALUE!</v>
      </c>
      <c r="Q1525" s="156" t="e">
        <f t="shared" si="196"/>
        <v>#VALUE!</v>
      </c>
      <c r="R1525" s="157" t="str">
        <f t="shared" si="201"/>
        <v>F</v>
      </c>
      <c r="S1525" s="157">
        <f t="shared" si="197"/>
        <v>17.98</v>
      </c>
      <c r="T1525" s="157">
        <f t="shared" si="194"/>
        <v>47.7</v>
      </c>
      <c r="U1525" s="157">
        <f>IF(M1525&lt;&gt;0,IF(M1525=SVS,0,IF(M1525=SVSg,0,IF(M1525=Stundenverrechnungssatz!G6495,0,IF(M1525=Stundenverrechnungssatz!I6495,0,IF(M1525=Stundenverrechnungssatz!K6495,0,IF(M1525=Stundenverrechnungssatz!M6495,0,1)))))))</f>
        <v>0</v>
      </c>
      <c r="V1525" s="20"/>
    </row>
    <row r="1526" spans="1:22" s="38" customFormat="1" ht="15" customHeight="1" x14ac:dyDescent="0.2">
      <c r="A1526" s="160">
        <v>1524</v>
      </c>
      <c r="B1526" s="161" t="s">
        <v>1856</v>
      </c>
      <c r="C1526" s="161" t="s">
        <v>1489</v>
      </c>
      <c r="D1526" s="161" t="s">
        <v>285</v>
      </c>
      <c r="E1526" s="161" t="s">
        <v>1609</v>
      </c>
      <c r="F1526" s="161" t="s">
        <v>212</v>
      </c>
      <c r="G1526" s="161" t="s">
        <v>219</v>
      </c>
      <c r="H1526" s="162">
        <v>155.52000000000001</v>
      </c>
      <c r="I1526" s="163" t="s">
        <v>214</v>
      </c>
      <c r="J1526" s="158" t="s">
        <v>36</v>
      </c>
      <c r="K1526" s="159"/>
      <c r="L1526" s="153">
        <v>191.11</v>
      </c>
      <c r="M1526" s="154">
        <f t="shared" si="198"/>
        <v>17.98</v>
      </c>
      <c r="N1526" s="155" t="str">
        <f t="shared" si="199"/>
        <v/>
      </c>
      <c r="O1526" s="156">
        <f t="shared" si="200"/>
        <v>29721.427200000006</v>
      </c>
      <c r="P1526" s="156" t="e">
        <f t="shared" si="195"/>
        <v>#VALUE!</v>
      </c>
      <c r="Q1526" s="156" t="e">
        <f t="shared" si="196"/>
        <v>#VALUE!</v>
      </c>
      <c r="R1526" s="157" t="str">
        <f t="shared" si="201"/>
        <v>F</v>
      </c>
      <c r="S1526" s="157">
        <f t="shared" si="197"/>
        <v>17.98</v>
      </c>
      <c r="T1526" s="157">
        <f t="shared" si="194"/>
        <v>155.52000000000001</v>
      </c>
      <c r="U1526" s="157">
        <f>IF(M1526&lt;&gt;0,IF(M1526=SVS,0,IF(M1526=SVSg,0,IF(M1526=Stundenverrechnungssatz!G6496,0,IF(M1526=Stundenverrechnungssatz!I6496,0,IF(M1526=Stundenverrechnungssatz!K6496,0,IF(M1526=Stundenverrechnungssatz!M6496,0,1)))))))</f>
        <v>0</v>
      </c>
      <c r="V1526" s="20"/>
    </row>
    <row r="1527" spans="1:22" s="38" customFormat="1" ht="15" customHeight="1" x14ac:dyDescent="0.2">
      <c r="A1527" s="160">
        <v>1525</v>
      </c>
      <c r="B1527" s="161" t="s">
        <v>1856</v>
      </c>
      <c r="C1527" s="161" t="s">
        <v>1489</v>
      </c>
      <c r="D1527" s="161" t="s">
        <v>285</v>
      </c>
      <c r="E1527" s="161" t="s">
        <v>1610</v>
      </c>
      <c r="F1527" s="161" t="s">
        <v>212</v>
      </c>
      <c r="G1527" s="161" t="s">
        <v>219</v>
      </c>
      <c r="H1527" s="162">
        <v>49.55</v>
      </c>
      <c r="I1527" s="163" t="s">
        <v>214</v>
      </c>
      <c r="J1527" s="158" t="s">
        <v>36</v>
      </c>
      <c r="K1527" s="159"/>
      <c r="L1527" s="153">
        <v>191.11</v>
      </c>
      <c r="M1527" s="154">
        <f t="shared" si="198"/>
        <v>17.98</v>
      </c>
      <c r="N1527" s="155" t="str">
        <f t="shared" si="199"/>
        <v/>
      </c>
      <c r="O1527" s="156">
        <f t="shared" si="200"/>
        <v>9469.5005000000001</v>
      </c>
      <c r="P1527" s="156" t="e">
        <f t="shared" si="195"/>
        <v>#VALUE!</v>
      </c>
      <c r="Q1527" s="156" t="e">
        <f t="shared" si="196"/>
        <v>#VALUE!</v>
      </c>
      <c r="R1527" s="157" t="str">
        <f t="shared" si="201"/>
        <v>F</v>
      </c>
      <c r="S1527" s="157">
        <f t="shared" si="197"/>
        <v>17.98</v>
      </c>
      <c r="T1527" s="157">
        <f t="shared" si="194"/>
        <v>49.55</v>
      </c>
      <c r="U1527" s="157">
        <f>IF(M1527&lt;&gt;0,IF(M1527=SVS,0,IF(M1527=SVSg,0,IF(M1527=Stundenverrechnungssatz!G6497,0,IF(M1527=Stundenverrechnungssatz!I6497,0,IF(M1527=Stundenverrechnungssatz!K6497,0,IF(M1527=Stundenverrechnungssatz!M6497,0,1)))))))</f>
        <v>0</v>
      </c>
      <c r="V1527" s="20"/>
    </row>
    <row r="1528" spans="1:22" s="38" customFormat="1" ht="15" customHeight="1" x14ac:dyDescent="0.2">
      <c r="A1528" s="160">
        <v>1526</v>
      </c>
      <c r="B1528" s="161" t="s">
        <v>1856</v>
      </c>
      <c r="C1528" s="161" t="s">
        <v>1489</v>
      </c>
      <c r="D1528" s="161" t="s">
        <v>285</v>
      </c>
      <c r="E1528" s="161" t="s">
        <v>1611</v>
      </c>
      <c r="F1528" s="161" t="s">
        <v>212</v>
      </c>
      <c r="G1528" s="161" t="s">
        <v>219</v>
      </c>
      <c r="H1528" s="162">
        <v>198.31</v>
      </c>
      <c r="I1528" s="163" t="s">
        <v>214</v>
      </c>
      <c r="J1528" s="158" t="s">
        <v>36</v>
      </c>
      <c r="K1528" s="159"/>
      <c r="L1528" s="153">
        <v>191.11</v>
      </c>
      <c r="M1528" s="154">
        <f t="shared" si="198"/>
        <v>17.98</v>
      </c>
      <c r="N1528" s="155" t="str">
        <f t="shared" si="199"/>
        <v/>
      </c>
      <c r="O1528" s="156">
        <f t="shared" si="200"/>
        <v>37899.024100000002</v>
      </c>
      <c r="P1528" s="156" t="e">
        <f t="shared" si="195"/>
        <v>#VALUE!</v>
      </c>
      <c r="Q1528" s="156" t="e">
        <f t="shared" si="196"/>
        <v>#VALUE!</v>
      </c>
      <c r="R1528" s="157" t="str">
        <f t="shared" si="201"/>
        <v>F</v>
      </c>
      <c r="S1528" s="157">
        <f t="shared" si="197"/>
        <v>17.98</v>
      </c>
      <c r="T1528" s="157">
        <f t="shared" si="194"/>
        <v>198.31</v>
      </c>
      <c r="U1528" s="157">
        <f>IF(M1528&lt;&gt;0,IF(M1528=SVS,0,IF(M1528=SVSg,0,IF(M1528=Stundenverrechnungssatz!G6498,0,IF(M1528=Stundenverrechnungssatz!I6498,0,IF(M1528=Stundenverrechnungssatz!K6498,0,IF(M1528=Stundenverrechnungssatz!M6498,0,1)))))))</f>
        <v>0</v>
      </c>
      <c r="V1528" s="20"/>
    </row>
    <row r="1529" spans="1:22" s="38" customFormat="1" ht="15" customHeight="1" x14ac:dyDescent="0.2">
      <c r="A1529" s="160">
        <v>1527</v>
      </c>
      <c r="B1529" s="161" t="s">
        <v>1856</v>
      </c>
      <c r="C1529" s="161" t="s">
        <v>1489</v>
      </c>
      <c r="D1529" s="161" t="s">
        <v>285</v>
      </c>
      <c r="E1529" s="161" t="s">
        <v>1612</v>
      </c>
      <c r="F1529" s="161" t="s">
        <v>231</v>
      </c>
      <c r="G1529" s="161" t="s">
        <v>219</v>
      </c>
      <c r="H1529" s="162">
        <v>4.55</v>
      </c>
      <c r="I1529" s="163" t="s">
        <v>214</v>
      </c>
      <c r="J1529" s="158" t="s">
        <v>52</v>
      </c>
      <c r="K1529" s="159"/>
      <c r="L1529" s="153">
        <v>191.11</v>
      </c>
      <c r="M1529" s="154">
        <f t="shared" si="198"/>
        <v>17.98</v>
      </c>
      <c r="N1529" s="155" t="str">
        <f t="shared" si="199"/>
        <v/>
      </c>
      <c r="O1529" s="156">
        <f t="shared" si="200"/>
        <v>869.55050000000006</v>
      </c>
      <c r="P1529" s="156" t="e">
        <f t="shared" si="195"/>
        <v>#VALUE!</v>
      </c>
      <c r="Q1529" s="156" t="e">
        <f t="shared" si="196"/>
        <v>#VALUE!</v>
      </c>
      <c r="R1529" s="157" t="str">
        <f t="shared" si="201"/>
        <v>E</v>
      </c>
      <c r="S1529" s="157">
        <f t="shared" si="197"/>
        <v>17.98</v>
      </c>
      <c r="T1529" s="157">
        <f t="shared" si="194"/>
        <v>4.55</v>
      </c>
      <c r="U1529" s="157">
        <f>IF(M1529&lt;&gt;0,IF(M1529=SVS,0,IF(M1529=SVSg,0,IF(M1529=Stundenverrechnungssatz!G6499,0,IF(M1529=Stundenverrechnungssatz!I6499,0,IF(M1529=Stundenverrechnungssatz!K6499,0,IF(M1529=Stundenverrechnungssatz!M6499,0,1)))))))</f>
        <v>0</v>
      </c>
      <c r="V1529" s="20"/>
    </row>
    <row r="1530" spans="1:22" s="38" customFormat="1" ht="15" customHeight="1" x14ac:dyDescent="0.2">
      <c r="A1530" s="160">
        <v>1528</v>
      </c>
      <c r="B1530" s="161" t="s">
        <v>1856</v>
      </c>
      <c r="C1530" s="161" t="s">
        <v>1489</v>
      </c>
      <c r="D1530" s="161" t="s">
        <v>285</v>
      </c>
      <c r="E1530" s="161" t="s">
        <v>1613</v>
      </c>
      <c r="F1530" s="161" t="s">
        <v>212</v>
      </c>
      <c r="G1530" s="161" t="s">
        <v>219</v>
      </c>
      <c r="H1530" s="162">
        <v>66.95</v>
      </c>
      <c r="I1530" s="163" t="s">
        <v>214</v>
      </c>
      <c r="J1530" s="158" t="s">
        <v>36</v>
      </c>
      <c r="K1530" s="159"/>
      <c r="L1530" s="153">
        <v>191.11</v>
      </c>
      <c r="M1530" s="154">
        <f t="shared" si="198"/>
        <v>17.98</v>
      </c>
      <c r="N1530" s="155" t="str">
        <f t="shared" si="199"/>
        <v/>
      </c>
      <c r="O1530" s="156">
        <f t="shared" si="200"/>
        <v>12794.814500000002</v>
      </c>
      <c r="P1530" s="156" t="e">
        <f t="shared" si="195"/>
        <v>#VALUE!</v>
      </c>
      <c r="Q1530" s="156" t="e">
        <f t="shared" si="196"/>
        <v>#VALUE!</v>
      </c>
      <c r="R1530" s="157" t="str">
        <f t="shared" si="201"/>
        <v>F</v>
      </c>
      <c r="S1530" s="157">
        <f t="shared" si="197"/>
        <v>17.98</v>
      </c>
      <c r="T1530" s="157">
        <f t="shared" si="194"/>
        <v>66.95</v>
      </c>
      <c r="U1530" s="157">
        <f>IF(M1530&lt;&gt;0,IF(M1530=SVS,0,IF(M1530=SVSg,0,IF(M1530=Stundenverrechnungssatz!G6500,0,IF(M1530=Stundenverrechnungssatz!I6500,0,IF(M1530=Stundenverrechnungssatz!K6500,0,IF(M1530=Stundenverrechnungssatz!M6500,0,1)))))))</f>
        <v>0</v>
      </c>
      <c r="V1530" s="20"/>
    </row>
    <row r="1531" spans="1:22" s="38" customFormat="1" ht="15" customHeight="1" x14ac:dyDescent="0.2">
      <c r="A1531" s="160">
        <v>1529</v>
      </c>
      <c r="B1531" s="161" t="s">
        <v>1856</v>
      </c>
      <c r="C1531" s="161" t="s">
        <v>1489</v>
      </c>
      <c r="D1531" s="161" t="s">
        <v>285</v>
      </c>
      <c r="E1531" s="161" t="s">
        <v>1614</v>
      </c>
      <c r="F1531" s="161" t="s">
        <v>212</v>
      </c>
      <c r="G1531" s="161" t="s">
        <v>219</v>
      </c>
      <c r="H1531" s="162">
        <v>18.77</v>
      </c>
      <c r="I1531" s="163" t="s">
        <v>214</v>
      </c>
      <c r="J1531" s="158" t="s">
        <v>36</v>
      </c>
      <c r="K1531" s="159"/>
      <c r="L1531" s="153">
        <v>191.11</v>
      </c>
      <c r="M1531" s="154">
        <f t="shared" si="198"/>
        <v>17.98</v>
      </c>
      <c r="N1531" s="155" t="str">
        <f t="shared" si="199"/>
        <v/>
      </c>
      <c r="O1531" s="156">
        <f t="shared" si="200"/>
        <v>3587.1347000000001</v>
      </c>
      <c r="P1531" s="156" t="e">
        <f t="shared" si="195"/>
        <v>#VALUE!</v>
      </c>
      <c r="Q1531" s="156" t="e">
        <f t="shared" si="196"/>
        <v>#VALUE!</v>
      </c>
      <c r="R1531" s="157" t="str">
        <f t="shared" si="201"/>
        <v>F</v>
      </c>
      <c r="S1531" s="157">
        <f t="shared" si="197"/>
        <v>17.98</v>
      </c>
      <c r="T1531" s="157">
        <f t="shared" si="194"/>
        <v>18.77</v>
      </c>
      <c r="U1531" s="157">
        <f>IF(M1531&lt;&gt;0,IF(M1531=SVS,0,IF(M1531=SVSg,0,IF(M1531=Stundenverrechnungssatz!G6501,0,IF(M1531=Stundenverrechnungssatz!I6501,0,IF(M1531=Stundenverrechnungssatz!K6501,0,IF(M1531=Stundenverrechnungssatz!M6501,0,1)))))))</f>
        <v>0</v>
      </c>
      <c r="V1531" s="20"/>
    </row>
    <row r="1532" spans="1:22" s="38" customFormat="1" ht="15" customHeight="1" x14ac:dyDescent="0.2">
      <c r="A1532" s="160">
        <v>1530</v>
      </c>
      <c r="B1532" s="161" t="s">
        <v>1856</v>
      </c>
      <c r="C1532" s="161" t="s">
        <v>1489</v>
      </c>
      <c r="D1532" s="161" t="s">
        <v>285</v>
      </c>
      <c r="E1532" s="161" t="s">
        <v>1615</v>
      </c>
      <c r="F1532" s="161" t="s">
        <v>212</v>
      </c>
      <c r="G1532" s="161" t="s">
        <v>351</v>
      </c>
      <c r="H1532" s="162">
        <v>136.49</v>
      </c>
      <c r="I1532" s="163" t="s">
        <v>214</v>
      </c>
      <c r="J1532" s="158" t="s">
        <v>36</v>
      </c>
      <c r="K1532" s="159"/>
      <c r="L1532" s="153">
        <v>191.11</v>
      </c>
      <c r="M1532" s="154">
        <f t="shared" si="198"/>
        <v>17.98</v>
      </c>
      <c r="N1532" s="155" t="str">
        <f t="shared" si="199"/>
        <v/>
      </c>
      <c r="O1532" s="156">
        <f t="shared" si="200"/>
        <v>26084.603900000002</v>
      </c>
      <c r="P1532" s="156" t="e">
        <f t="shared" si="195"/>
        <v>#VALUE!</v>
      </c>
      <c r="Q1532" s="156" t="e">
        <f t="shared" si="196"/>
        <v>#VALUE!</v>
      </c>
      <c r="R1532" s="157" t="str">
        <f t="shared" si="201"/>
        <v>F</v>
      </c>
      <c r="S1532" s="157">
        <f t="shared" si="197"/>
        <v>17.98</v>
      </c>
      <c r="T1532" s="157">
        <f t="shared" si="194"/>
        <v>136.49</v>
      </c>
      <c r="U1532" s="157">
        <f>IF(M1532&lt;&gt;0,IF(M1532=SVS,0,IF(M1532=SVSg,0,IF(M1532=Stundenverrechnungssatz!G6502,0,IF(M1532=Stundenverrechnungssatz!I6502,0,IF(M1532=Stundenverrechnungssatz!K6502,0,IF(M1532=Stundenverrechnungssatz!M6502,0,1)))))))</f>
        <v>0</v>
      </c>
      <c r="V1532" s="20"/>
    </row>
    <row r="1533" spans="1:22" s="38" customFormat="1" ht="15" customHeight="1" x14ac:dyDescent="0.2">
      <c r="A1533" s="160">
        <v>1531</v>
      </c>
      <c r="B1533" s="161" t="s">
        <v>1856</v>
      </c>
      <c r="C1533" s="161" t="s">
        <v>1489</v>
      </c>
      <c r="D1533" s="161" t="s">
        <v>285</v>
      </c>
      <c r="E1533" s="161" t="s">
        <v>1616</v>
      </c>
      <c r="F1533" s="161" t="s">
        <v>451</v>
      </c>
      <c r="G1533" s="161" t="s">
        <v>224</v>
      </c>
      <c r="H1533" s="162">
        <v>11.66</v>
      </c>
      <c r="I1533" s="163"/>
      <c r="J1533" s="158" t="s">
        <v>437</v>
      </c>
      <c r="K1533" s="159"/>
      <c r="L1533" s="153">
        <v>2</v>
      </c>
      <c r="M1533" s="154">
        <f t="shared" si="198"/>
        <v>17.98</v>
      </c>
      <c r="N1533" s="155" t="str">
        <f t="shared" si="199"/>
        <v/>
      </c>
      <c r="O1533" s="156">
        <f t="shared" si="200"/>
        <v>23.32</v>
      </c>
      <c r="P1533" s="156" t="e">
        <f t="shared" si="195"/>
        <v>#VALUE!</v>
      </c>
      <c r="Q1533" s="156" t="e">
        <f t="shared" si="196"/>
        <v>#VALUE!</v>
      </c>
      <c r="R1533" s="157" t="str">
        <f t="shared" si="201"/>
        <v>T</v>
      </c>
      <c r="S1533" s="157">
        <f t="shared" si="197"/>
        <v>17.98</v>
      </c>
      <c r="T1533" s="157">
        <f t="shared" si="194"/>
        <v>0</v>
      </c>
      <c r="U1533" s="157">
        <f>IF(M1533&lt;&gt;0,IF(M1533=SVS,0,IF(M1533=SVSg,0,IF(M1533=Stundenverrechnungssatz!G6503,0,IF(M1533=Stundenverrechnungssatz!I6503,0,IF(M1533=Stundenverrechnungssatz!K6503,0,IF(M1533=Stundenverrechnungssatz!M6503,0,1)))))))</f>
        <v>0</v>
      </c>
      <c r="V1533" s="20"/>
    </row>
    <row r="1534" spans="1:22" s="38" customFormat="1" ht="15" customHeight="1" x14ac:dyDescent="0.2">
      <c r="A1534" s="160">
        <v>1532</v>
      </c>
      <c r="B1534" s="161" t="s">
        <v>1856</v>
      </c>
      <c r="C1534" s="161" t="s">
        <v>1489</v>
      </c>
      <c r="D1534" s="161" t="s">
        <v>285</v>
      </c>
      <c r="E1534" s="161" t="s">
        <v>1617</v>
      </c>
      <c r="F1534" s="161" t="s">
        <v>451</v>
      </c>
      <c r="G1534" s="161" t="s">
        <v>224</v>
      </c>
      <c r="H1534" s="162">
        <v>56.9</v>
      </c>
      <c r="I1534" s="163"/>
      <c r="J1534" s="158" t="s">
        <v>437</v>
      </c>
      <c r="K1534" s="159"/>
      <c r="L1534" s="153">
        <v>2</v>
      </c>
      <c r="M1534" s="154">
        <f t="shared" si="198"/>
        <v>17.98</v>
      </c>
      <c r="N1534" s="155" t="str">
        <f t="shared" si="199"/>
        <v/>
      </c>
      <c r="O1534" s="156">
        <f t="shared" si="200"/>
        <v>113.8</v>
      </c>
      <c r="P1534" s="156" t="e">
        <f t="shared" si="195"/>
        <v>#VALUE!</v>
      </c>
      <c r="Q1534" s="156" t="e">
        <f t="shared" si="196"/>
        <v>#VALUE!</v>
      </c>
      <c r="R1534" s="157" t="str">
        <f t="shared" si="201"/>
        <v>T</v>
      </c>
      <c r="S1534" s="157">
        <f t="shared" si="197"/>
        <v>17.98</v>
      </c>
      <c r="T1534" s="157">
        <f t="shared" ref="T1534:T1597" si="202">IF(I1534="x",H1534,0)</f>
        <v>0</v>
      </c>
      <c r="U1534" s="157">
        <f>IF(M1534&lt;&gt;0,IF(M1534=SVS,0,IF(M1534=SVSg,0,IF(M1534=Stundenverrechnungssatz!G6504,0,IF(M1534=Stundenverrechnungssatz!I6504,0,IF(M1534=Stundenverrechnungssatz!K6504,0,IF(M1534=Stundenverrechnungssatz!M6504,0,1)))))))</f>
        <v>0</v>
      </c>
      <c r="V1534" s="20"/>
    </row>
    <row r="1535" spans="1:22" s="38" customFormat="1" ht="15" customHeight="1" x14ac:dyDescent="0.2">
      <c r="A1535" s="160">
        <v>1533</v>
      </c>
      <c r="B1535" s="161" t="s">
        <v>1856</v>
      </c>
      <c r="C1535" s="161" t="s">
        <v>1489</v>
      </c>
      <c r="D1535" s="161" t="s">
        <v>285</v>
      </c>
      <c r="E1535" s="161" t="s">
        <v>1618</v>
      </c>
      <c r="F1535" s="161" t="s">
        <v>451</v>
      </c>
      <c r="G1535" s="161" t="s">
        <v>221</v>
      </c>
      <c r="H1535" s="162">
        <v>20.05</v>
      </c>
      <c r="I1535" s="163"/>
      <c r="J1535" s="158" t="s">
        <v>437</v>
      </c>
      <c r="K1535" s="159"/>
      <c r="L1535" s="153">
        <v>2</v>
      </c>
      <c r="M1535" s="154">
        <f t="shared" si="198"/>
        <v>17.98</v>
      </c>
      <c r="N1535" s="155" t="str">
        <f t="shared" si="199"/>
        <v/>
      </c>
      <c r="O1535" s="156">
        <f t="shared" si="200"/>
        <v>40.1</v>
      </c>
      <c r="P1535" s="156" t="e">
        <f t="shared" si="195"/>
        <v>#VALUE!</v>
      </c>
      <c r="Q1535" s="156" t="e">
        <f t="shared" si="196"/>
        <v>#VALUE!</v>
      </c>
      <c r="R1535" s="157" t="str">
        <f t="shared" si="201"/>
        <v>T</v>
      </c>
      <c r="S1535" s="157">
        <f t="shared" si="197"/>
        <v>17.98</v>
      </c>
      <c r="T1535" s="157">
        <f t="shared" si="202"/>
        <v>0</v>
      </c>
      <c r="U1535" s="157">
        <f>IF(M1535&lt;&gt;0,IF(M1535=SVS,0,IF(M1535=SVSg,0,IF(M1535=Stundenverrechnungssatz!G6505,0,IF(M1535=Stundenverrechnungssatz!I6505,0,IF(M1535=Stundenverrechnungssatz!K6505,0,IF(M1535=Stundenverrechnungssatz!M6505,0,1)))))))</f>
        <v>0</v>
      </c>
      <c r="V1535" s="20"/>
    </row>
    <row r="1536" spans="1:22" s="38" customFormat="1" ht="15" customHeight="1" x14ac:dyDescent="0.2">
      <c r="A1536" s="160">
        <v>1534</v>
      </c>
      <c r="B1536" s="161" t="s">
        <v>1856</v>
      </c>
      <c r="C1536" s="161" t="s">
        <v>1489</v>
      </c>
      <c r="D1536" s="161" t="s">
        <v>285</v>
      </c>
      <c r="E1536" s="161" t="s">
        <v>1619</v>
      </c>
      <c r="F1536" s="161" t="s">
        <v>235</v>
      </c>
      <c r="G1536" s="161" t="s">
        <v>219</v>
      </c>
      <c r="H1536" s="162">
        <v>30.11</v>
      </c>
      <c r="I1536" s="163"/>
      <c r="J1536" s="158" t="s">
        <v>69</v>
      </c>
      <c r="K1536" s="159"/>
      <c r="L1536" s="153">
        <v>191.11</v>
      </c>
      <c r="M1536" s="154">
        <f t="shared" si="198"/>
        <v>17.98</v>
      </c>
      <c r="N1536" s="155" t="str">
        <f t="shared" si="199"/>
        <v/>
      </c>
      <c r="O1536" s="156">
        <f t="shared" si="200"/>
        <v>5754.3221000000003</v>
      </c>
      <c r="P1536" s="156" t="e">
        <f t="shared" si="195"/>
        <v>#VALUE!</v>
      </c>
      <c r="Q1536" s="156" t="e">
        <f t="shared" si="196"/>
        <v>#VALUE!</v>
      </c>
      <c r="R1536" s="157" t="str">
        <f t="shared" si="201"/>
        <v>U</v>
      </c>
      <c r="S1536" s="157">
        <f t="shared" si="197"/>
        <v>17.98</v>
      </c>
      <c r="T1536" s="157">
        <f t="shared" si="202"/>
        <v>0</v>
      </c>
      <c r="U1536" s="157">
        <f>IF(M1536&lt;&gt;0,IF(M1536=SVS,0,IF(M1536=SVSg,0,IF(M1536=Stundenverrechnungssatz!G6506,0,IF(M1536=Stundenverrechnungssatz!I6506,0,IF(M1536=Stundenverrechnungssatz!K6506,0,IF(M1536=Stundenverrechnungssatz!M6506,0,1)))))))</f>
        <v>0</v>
      </c>
      <c r="V1536" s="20"/>
    </row>
    <row r="1537" spans="1:22" s="38" customFormat="1" ht="15" customHeight="1" x14ac:dyDescent="0.2">
      <c r="A1537" s="160">
        <v>1535</v>
      </c>
      <c r="B1537" s="161" t="s">
        <v>1856</v>
      </c>
      <c r="C1537" s="161" t="s">
        <v>1489</v>
      </c>
      <c r="D1537" s="161" t="s">
        <v>285</v>
      </c>
      <c r="E1537" s="161" t="s">
        <v>1620</v>
      </c>
      <c r="F1537" s="161" t="s">
        <v>438</v>
      </c>
      <c r="G1537" s="161" t="s">
        <v>217</v>
      </c>
      <c r="H1537" s="162">
        <v>10.14</v>
      </c>
      <c r="I1537" s="163"/>
      <c r="J1537" s="158" t="s">
        <v>34</v>
      </c>
      <c r="K1537" s="159"/>
      <c r="L1537" s="153">
        <v>191.11</v>
      </c>
      <c r="M1537" s="154">
        <f t="shared" si="198"/>
        <v>17.98</v>
      </c>
      <c r="N1537" s="155" t="str">
        <f t="shared" si="199"/>
        <v/>
      </c>
      <c r="O1537" s="156">
        <f t="shared" si="200"/>
        <v>1937.8554000000001</v>
      </c>
      <c r="P1537" s="156" t="e">
        <f t="shared" si="195"/>
        <v>#VALUE!</v>
      </c>
      <c r="Q1537" s="156" t="e">
        <f t="shared" si="196"/>
        <v>#VALUE!</v>
      </c>
      <c r="R1537" s="157" t="str">
        <f t="shared" si="201"/>
        <v>C</v>
      </c>
      <c r="S1537" s="157">
        <f t="shared" si="197"/>
        <v>17.98</v>
      </c>
      <c r="T1537" s="157">
        <f t="shared" si="202"/>
        <v>0</v>
      </c>
      <c r="U1537" s="157">
        <f>IF(M1537&lt;&gt;0,IF(M1537=SVS,0,IF(M1537=SVSg,0,IF(M1537=Stundenverrechnungssatz!G6507,0,IF(M1537=Stundenverrechnungssatz!I6507,0,IF(M1537=Stundenverrechnungssatz!K6507,0,IF(M1537=Stundenverrechnungssatz!M6507,0,1)))))))</f>
        <v>0</v>
      </c>
      <c r="V1537" s="20"/>
    </row>
    <row r="1538" spans="1:22" s="38" customFormat="1" ht="15" customHeight="1" x14ac:dyDescent="0.2">
      <c r="A1538" s="160">
        <v>1536</v>
      </c>
      <c r="B1538" s="161" t="s">
        <v>1856</v>
      </c>
      <c r="C1538" s="161" t="s">
        <v>1489</v>
      </c>
      <c r="D1538" s="161" t="s">
        <v>285</v>
      </c>
      <c r="E1538" s="161" t="s">
        <v>1621</v>
      </c>
      <c r="F1538" s="161" t="s">
        <v>441</v>
      </c>
      <c r="G1538" s="161" t="s">
        <v>221</v>
      </c>
      <c r="H1538" s="162">
        <v>17.36</v>
      </c>
      <c r="I1538" s="163"/>
      <c r="J1538" s="158" t="s">
        <v>69</v>
      </c>
      <c r="K1538" s="159"/>
      <c r="L1538" s="153">
        <v>191.11</v>
      </c>
      <c r="M1538" s="154">
        <f t="shared" si="198"/>
        <v>17.98</v>
      </c>
      <c r="N1538" s="155" t="str">
        <f t="shared" si="199"/>
        <v/>
      </c>
      <c r="O1538" s="156">
        <f t="shared" si="200"/>
        <v>3317.6696000000002</v>
      </c>
      <c r="P1538" s="156" t="e">
        <f t="shared" si="195"/>
        <v>#VALUE!</v>
      </c>
      <c r="Q1538" s="156" t="e">
        <f t="shared" si="196"/>
        <v>#VALUE!</v>
      </c>
      <c r="R1538" s="157" t="str">
        <f t="shared" si="201"/>
        <v>U</v>
      </c>
      <c r="S1538" s="157">
        <f t="shared" si="197"/>
        <v>17.98</v>
      </c>
      <c r="T1538" s="157">
        <f t="shared" si="202"/>
        <v>0</v>
      </c>
      <c r="U1538" s="157">
        <f>IF(M1538&lt;&gt;0,IF(M1538=SVS,0,IF(M1538=SVSg,0,IF(M1538=Stundenverrechnungssatz!G6508,0,IF(M1538=Stundenverrechnungssatz!I6508,0,IF(M1538=Stundenverrechnungssatz!K6508,0,IF(M1538=Stundenverrechnungssatz!M6508,0,1)))))))</f>
        <v>0</v>
      </c>
      <c r="V1538" s="20"/>
    </row>
    <row r="1539" spans="1:22" s="38" customFormat="1" ht="15" customHeight="1" x14ac:dyDescent="0.2">
      <c r="A1539" s="160">
        <v>1537</v>
      </c>
      <c r="B1539" s="161" t="s">
        <v>1856</v>
      </c>
      <c r="C1539" s="161" t="s">
        <v>1489</v>
      </c>
      <c r="D1539" s="161" t="s">
        <v>285</v>
      </c>
      <c r="E1539" s="161" t="s">
        <v>1622</v>
      </c>
      <c r="F1539" s="161" t="s">
        <v>424</v>
      </c>
      <c r="G1539" s="161" t="s">
        <v>221</v>
      </c>
      <c r="H1539" s="162">
        <v>87.42</v>
      </c>
      <c r="I1539" s="163"/>
      <c r="J1539" s="158" t="s">
        <v>61</v>
      </c>
      <c r="K1539" s="159"/>
      <c r="L1539" s="153">
        <v>191.11</v>
      </c>
      <c r="M1539" s="154">
        <f t="shared" si="198"/>
        <v>17.98</v>
      </c>
      <c r="N1539" s="155" t="str">
        <f t="shared" si="199"/>
        <v/>
      </c>
      <c r="O1539" s="156">
        <f t="shared" si="200"/>
        <v>16706.836200000002</v>
      </c>
      <c r="P1539" s="156" t="e">
        <f t="shared" si="195"/>
        <v>#VALUE!</v>
      </c>
      <c r="Q1539" s="156" t="e">
        <f t="shared" si="196"/>
        <v>#VALUE!</v>
      </c>
      <c r="R1539" s="157" t="str">
        <f t="shared" si="201"/>
        <v>K</v>
      </c>
      <c r="S1539" s="157">
        <f t="shared" si="197"/>
        <v>17.98</v>
      </c>
      <c r="T1539" s="157">
        <f t="shared" si="202"/>
        <v>0</v>
      </c>
      <c r="U1539" s="157">
        <f>IF(M1539&lt;&gt;0,IF(M1539=SVS,0,IF(M1539=SVSg,0,IF(M1539=Stundenverrechnungssatz!G6509,0,IF(M1539=Stundenverrechnungssatz!I6509,0,IF(M1539=Stundenverrechnungssatz!K6509,0,IF(M1539=Stundenverrechnungssatz!M6509,0,1)))))))</f>
        <v>0</v>
      </c>
      <c r="V1539" s="20"/>
    </row>
    <row r="1540" spans="1:22" s="38" customFormat="1" ht="15" customHeight="1" x14ac:dyDescent="0.2">
      <c r="A1540" s="160">
        <v>1538</v>
      </c>
      <c r="B1540" s="161" t="s">
        <v>1856</v>
      </c>
      <c r="C1540" s="161" t="s">
        <v>1489</v>
      </c>
      <c r="D1540" s="161" t="s">
        <v>285</v>
      </c>
      <c r="E1540" s="161" t="s">
        <v>1623</v>
      </c>
      <c r="F1540" s="161" t="s">
        <v>472</v>
      </c>
      <c r="G1540" s="161" t="s">
        <v>221</v>
      </c>
      <c r="H1540" s="162">
        <v>12.66</v>
      </c>
      <c r="I1540" s="163"/>
      <c r="J1540" s="158" t="s">
        <v>63</v>
      </c>
      <c r="K1540" s="159"/>
      <c r="L1540" s="153">
        <v>38.08</v>
      </c>
      <c r="M1540" s="154">
        <f t="shared" si="198"/>
        <v>17.98</v>
      </c>
      <c r="N1540" s="155" t="str">
        <f t="shared" si="199"/>
        <v/>
      </c>
      <c r="O1540" s="156">
        <f t="shared" si="200"/>
        <v>482.09280000000001</v>
      </c>
      <c r="P1540" s="156" t="e">
        <f t="shared" si="195"/>
        <v>#VALUE!</v>
      </c>
      <c r="Q1540" s="156" t="e">
        <f t="shared" si="196"/>
        <v>#VALUE!</v>
      </c>
      <c r="R1540" s="157" t="str">
        <f t="shared" si="201"/>
        <v>T</v>
      </c>
      <c r="S1540" s="157">
        <f t="shared" si="197"/>
        <v>17.98</v>
      </c>
      <c r="T1540" s="157">
        <f t="shared" si="202"/>
        <v>0</v>
      </c>
      <c r="U1540" s="157">
        <f>IF(M1540&lt;&gt;0,IF(M1540=SVS,0,IF(M1540=SVSg,0,IF(M1540=Stundenverrechnungssatz!G6510,0,IF(M1540=Stundenverrechnungssatz!I6510,0,IF(M1540=Stundenverrechnungssatz!K6510,0,IF(M1540=Stundenverrechnungssatz!M6510,0,1)))))))</f>
        <v>0</v>
      </c>
      <c r="V1540" s="20"/>
    </row>
    <row r="1541" spans="1:22" s="38" customFormat="1" ht="15" customHeight="1" x14ac:dyDescent="0.2">
      <c r="A1541" s="160">
        <v>1539</v>
      </c>
      <c r="B1541" s="161" t="s">
        <v>1856</v>
      </c>
      <c r="C1541" s="161" t="s">
        <v>1489</v>
      </c>
      <c r="D1541" s="161" t="s">
        <v>285</v>
      </c>
      <c r="E1541" s="161" t="s">
        <v>1624</v>
      </c>
      <c r="F1541" s="161" t="s">
        <v>471</v>
      </c>
      <c r="G1541" s="161" t="s">
        <v>221</v>
      </c>
      <c r="H1541" s="162">
        <v>47.86</v>
      </c>
      <c r="I1541" s="163" t="s">
        <v>214</v>
      </c>
      <c r="J1541" s="158" t="s">
        <v>102</v>
      </c>
      <c r="K1541" s="159"/>
      <c r="L1541" s="153">
        <v>191.11</v>
      </c>
      <c r="M1541" s="154">
        <f t="shared" si="198"/>
        <v>17.98</v>
      </c>
      <c r="N1541" s="155" t="str">
        <f t="shared" si="199"/>
        <v/>
      </c>
      <c r="O1541" s="156">
        <f t="shared" si="200"/>
        <v>9146.5246000000006</v>
      </c>
      <c r="P1541" s="156" t="e">
        <f t="shared" ref="P1541:P1604" si="203">O1541/N1541</f>
        <v>#VALUE!</v>
      </c>
      <c r="Q1541" s="156" t="e">
        <f t="shared" ref="Q1541:Q1604" si="204">P1541*M1541</f>
        <v>#VALUE!</v>
      </c>
      <c r="R1541" s="157" t="str">
        <f t="shared" si="201"/>
        <v>M</v>
      </c>
      <c r="S1541" s="157">
        <f t="shared" ref="S1541:S1604" si="205">IF(M1541=SVS,M1541,"")</f>
        <v>17.98</v>
      </c>
      <c r="T1541" s="157">
        <f t="shared" si="202"/>
        <v>47.86</v>
      </c>
      <c r="U1541" s="157">
        <f>IF(M1541&lt;&gt;0,IF(M1541=SVS,0,IF(M1541=SVSg,0,IF(M1541=Stundenverrechnungssatz!G6511,0,IF(M1541=Stundenverrechnungssatz!I6511,0,IF(M1541=Stundenverrechnungssatz!K6511,0,IF(M1541=Stundenverrechnungssatz!M6511,0,1)))))))</f>
        <v>0</v>
      </c>
      <c r="V1541" s="20"/>
    </row>
    <row r="1542" spans="1:22" s="38" customFormat="1" ht="15" customHeight="1" x14ac:dyDescent="0.2">
      <c r="A1542" s="160">
        <v>1540</v>
      </c>
      <c r="B1542" s="161" t="s">
        <v>1856</v>
      </c>
      <c r="C1542" s="161" t="s">
        <v>1489</v>
      </c>
      <c r="D1542" s="161" t="s">
        <v>285</v>
      </c>
      <c r="E1542" s="161" t="s">
        <v>1625</v>
      </c>
      <c r="F1542" s="161" t="s">
        <v>280</v>
      </c>
      <c r="G1542" s="161" t="s">
        <v>219</v>
      </c>
      <c r="H1542" s="162">
        <v>2.57</v>
      </c>
      <c r="I1542" s="163"/>
      <c r="J1542" s="158" t="s">
        <v>34</v>
      </c>
      <c r="K1542" s="159"/>
      <c r="L1542" s="153">
        <v>191.11</v>
      </c>
      <c r="M1542" s="154">
        <f t="shared" ref="M1542:M1605" si="206">SVS</f>
        <v>17.98</v>
      </c>
      <c r="N1542" s="155" t="str">
        <f t="shared" ref="N1542:N1605" si="207">IF(VLOOKUP(J1542,Vorgaben,4,FALSE)=0,"",VLOOKUP(J1542,Vorgaben,4,FALSE))</f>
        <v/>
      </c>
      <c r="O1542" s="156">
        <f t="shared" ref="O1542:O1605" si="208">H1542*L1542</f>
        <v>491.15269999999998</v>
      </c>
      <c r="P1542" s="156" t="e">
        <f t="shared" si="203"/>
        <v>#VALUE!</v>
      </c>
      <c r="Q1542" s="156" t="e">
        <f t="shared" si="204"/>
        <v>#VALUE!</v>
      </c>
      <c r="R1542" s="157" t="str">
        <f t="shared" si="201"/>
        <v>C</v>
      </c>
      <c r="S1542" s="157">
        <f t="shared" si="205"/>
        <v>17.98</v>
      </c>
      <c r="T1542" s="157">
        <f t="shared" si="202"/>
        <v>0</v>
      </c>
      <c r="U1542" s="157">
        <f>IF(M1542&lt;&gt;0,IF(M1542=SVS,0,IF(M1542=SVSg,0,IF(M1542=Stundenverrechnungssatz!G6512,0,IF(M1542=Stundenverrechnungssatz!I6512,0,IF(M1542=Stundenverrechnungssatz!K6512,0,IF(M1542=Stundenverrechnungssatz!M6512,0,1)))))))</f>
        <v>0</v>
      </c>
      <c r="V1542" s="20"/>
    </row>
    <row r="1543" spans="1:22" s="38" customFormat="1" ht="15" customHeight="1" x14ac:dyDescent="0.2">
      <c r="A1543" s="160">
        <v>1541</v>
      </c>
      <c r="B1543" s="161" t="s">
        <v>1856</v>
      </c>
      <c r="C1543" s="161" t="s">
        <v>1489</v>
      </c>
      <c r="D1543" s="161" t="s">
        <v>285</v>
      </c>
      <c r="E1543" s="161" t="s">
        <v>1626</v>
      </c>
      <c r="F1543" s="161" t="s">
        <v>450</v>
      </c>
      <c r="G1543" s="161" t="s">
        <v>219</v>
      </c>
      <c r="H1543" s="162">
        <v>4.54</v>
      </c>
      <c r="I1543" s="163"/>
      <c r="J1543" s="158" t="s">
        <v>34</v>
      </c>
      <c r="K1543" s="159"/>
      <c r="L1543" s="153">
        <v>191.11</v>
      </c>
      <c r="M1543" s="154">
        <f t="shared" si="206"/>
        <v>17.98</v>
      </c>
      <c r="N1543" s="155" t="str">
        <f t="shared" si="207"/>
        <v/>
      </c>
      <c r="O1543" s="156">
        <f t="shared" si="208"/>
        <v>867.63940000000002</v>
      </c>
      <c r="P1543" s="156" t="e">
        <f t="shared" si="203"/>
        <v>#VALUE!</v>
      </c>
      <c r="Q1543" s="156" t="e">
        <f t="shared" si="204"/>
        <v>#VALUE!</v>
      </c>
      <c r="R1543" s="157" t="str">
        <f t="shared" si="201"/>
        <v>C</v>
      </c>
      <c r="S1543" s="157">
        <f t="shared" si="205"/>
        <v>17.98</v>
      </c>
      <c r="T1543" s="157">
        <f t="shared" si="202"/>
        <v>0</v>
      </c>
      <c r="U1543" s="157">
        <f>IF(M1543&lt;&gt;0,IF(M1543=SVS,0,IF(M1543=SVSg,0,IF(M1543=Stundenverrechnungssatz!G6513,0,IF(M1543=Stundenverrechnungssatz!I6513,0,IF(M1543=Stundenverrechnungssatz!K6513,0,IF(M1543=Stundenverrechnungssatz!M6513,0,1)))))))</f>
        <v>0</v>
      </c>
      <c r="V1543" s="20"/>
    </row>
    <row r="1544" spans="1:22" s="38" customFormat="1" ht="15" customHeight="1" x14ac:dyDescent="0.2">
      <c r="A1544" s="160">
        <v>1542</v>
      </c>
      <c r="B1544" s="161" t="s">
        <v>1856</v>
      </c>
      <c r="C1544" s="161" t="s">
        <v>1489</v>
      </c>
      <c r="D1544" s="161" t="s">
        <v>285</v>
      </c>
      <c r="E1544" s="161" t="s">
        <v>1627</v>
      </c>
      <c r="F1544" s="161" t="s">
        <v>235</v>
      </c>
      <c r="G1544" s="161" t="s">
        <v>219</v>
      </c>
      <c r="H1544" s="162">
        <v>26.45</v>
      </c>
      <c r="I1544" s="163"/>
      <c r="J1544" s="158" t="s">
        <v>69</v>
      </c>
      <c r="K1544" s="159"/>
      <c r="L1544" s="153">
        <v>191.11</v>
      </c>
      <c r="M1544" s="154">
        <f t="shared" si="206"/>
        <v>17.98</v>
      </c>
      <c r="N1544" s="155" t="str">
        <f t="shared" si="207"/>
        <v/>
      </c>
      <c r="O1544" s="156">
        <f t="shared" si="208"/>
        <v>5054.8595000000005</v>
      </c>
      <c r="P1544" s="156" t="e">
        <f t="shared" si="203"/>
        <v>#VALUE!</v>
      </c>
      <c r="Q1544" s="156" t="e">
        <f t="shared" si="204"/>
        <v>#VALUE!</v>
      </c>
      <c r="R1544" s="157" t="str">
        <f t="shared" si="201"/>
        <v>U</v>
      </c>
      <c r="S1544" s="157">
        <f t="shared" si="205"/>
        <v>17.98</v>
      </c>
      <c r="T1544" s="157">
        <f t="shared" si="202"/>
        <v>0</v>
      </c>
      <c r="U1544" s="157">
        <f>IF(M1544&lt;&gt;0,IF(M1544=SVS,0,IF(M1544=SVSg,0,IF(M1544=Stundenverrechnungssatz!G6514,0,IF(M1544=Stundenverrechnungssatz!I6514,0,IF(M1544=Stundenverrechnungssatz!K6514,0,IF(M1544=Stundenverrechnungssatz!M6514,0,1)))))))</f>
        <v>0</v>
      </c>
      <c r="V1544" s="20"/>
    </row>
    <row r="1545" spans="1:22" s="38" customFormat="1" ht="15" customHeight="1" x14ac:dyDescent="0.2">
      <c r="A1545" s="160">
        <v>1543</v>
      </c>
      <c r="B1545" s="161" t="s">
        <v>1856</v>
      </c>
      <c r="C1545" s="161" t="s">
        <v>1489</v>
      </c>
      <c r="D1545" s="161" t="s">
        <v>285</v>
      </c>
      <c r="E1545" s="161" t="s">
        <v>1628</v>
      </c>
      <c r="F1545" s="161" t="s">
        <v>438</v>
      </c>
      <c r="G1545" s="161" t="s">
        <v>217</v>
      </c>
      <c r="H1545" s="162">
        <v>9.25</v>
      </c>
      <c r="I1545" s="163"/>
      <c r="J1545" s="158" t="s">
        <v>34</v>
      </c>
      <c r="K1545" s="159"/>
      <c r="L1545" s="153">
        <v>191.11</v>
      </c>
      <c r="M1545" s="154">
        <f t="shared" si="206"/>
        <v>17.98</v>
      </c>
      <c r="N1545" s="155" t="str">
        <f t="shared" si="207"/>
        <v/>
      </c>
      <c r="O1545" s="156">
        <f t="shared" si="208"/>
        <v>1767.7675000000002</v>
      </c>
      <c r="P1545" s="156" t="e">
        <f t="shared" si="203"/>
        <v>#VALUE!</v>
      </c>
      <c r="Q1545" s="156" t="e">
        <f t="shared" si="204"/>
        <v>#VALUE!</v>
      </c>
      <c r="R1545" s="157" t="str">
        <f t="shared" si="201"/>
        <v>C</v>
      </c>
      <c r="S1545" s="157">
        <f t="shared" si="205"/>
        <v>17.98</v>
      </c>
      <c r="T1545" s="157">
        <f t="shared" si="202"/>
        <v>0</v>
      </c>
      <c r="U1545" s="157">
        <f>IF(M1545&lt;&gt;0,IF(M1545=SVS,0,IF(M1545=SVSg,0,IF(M1545=Stundenverrechnungssatz!G6515,0,IF(M1545=Stundenverrechnungssatz!I6515,0,IF(M1545=Stundenverrechnungssatz!K6515,0,IF(M1545=Stundenverrechnungssatz!M6515,0,1)))))))</f>
        <v>0</v>
      </c>
      <c r="V1545" s="20"/>
    </row>
    <row r="1546" spans="1:22" s="38" customFormat="1" ht="15" customHeight="1" x14ac:dyDescent="0.2">
      <c r="A1546" s="160">
        <v>1544</v>
      </c>
      <c r="B1546" s="161" t="s">
        <v>1856</v>
      </c>
      <c r="C1546" s="161" t="s">
        <v>1489</v>
      </c>
      <c r="D1546" s="161" t="s">
        <v>285</v>
      </c>
      <c r="E1546" s="161" t="s">
        <v>1629</v>
      </c>
      <c r="F1546" s="161" t="s">
        <v>454</v>
      </c>
      <c r="G1546" s="161" t="s">
        <v>217</v>
      </c>
      <c r="H1546" s="162">
        <v>2.27</v>
      </c>
      <c r="I1546" s="163"/>
      <c r="J1546" s="158" t="s">
        <v>66</v>
      </c>
      <c r="K1546" s="159"/>
      <c r="L1546" s="153">
        <v>1</v>
      </c>
      <c r="M1546" s="154">
        <f t="shared" si="206"/>
        <v>17.98</v>
      </c>
      <c r="N1546" s="155" t="str">
        <f t="shared" si="207"/>
        <v/>
      </c>
      <c r="O1546" s="156">
        <f t="shared" si="208"/>
        <v>2.27</v>
      </c>
      <c r="P1546" s="156" t="e">
        <f t="shared" si="203"/>
        <v>#VALUE!</v>
      </c>
      <c r="Q1546" s="156" t="e">
        <f t="shared" si="204"/>
        <v>#VALUE!</v>
      </c>
      <c r="R1546" s="157" t="str">
        <f t="shared" si="201"/>
        <v>T</v>
      </c>
      <c r="S1546" s="157">
        <f t="shared" si="205"/>
        <v>17.98</v>
      </c>
      <c r="T1546" s="157">
        <f t="shared" si="202"/>
        <v>0</v>
      </c>
      <c r="U1546" s="157">
        <f>IF(M1546&lt;&gt;0,IF(M1546=SVS,0,IF(M1546=SVSg,0,IF(M1546=Stundenverrechnungssatz!G6516,0,IF(M1546=Stundenverrechnungssatz!I6516,0,IF(M1546=Stundenverrechnungssatz!K6516,0,IF(M1546=Stundenverrechnungssatz!M6516,0,1)))))))</f>
        <v>0</v>
      </c>
      <c r="V1546" s="20"/>
    </row>
    <row r="1547" spans="1:22" s="38" customFormat="1" ht="15" customHeight="1" x14ac:dyDescent="0.2">
      <c r="A1547" s="160">
        <v>1545</v>
      </c>
      <c r="B1547" s="161" t="s">
        <v>1856</v>
      </c>
      <c r="C1547" s="161" t="s">
        <v>1489</v>
      </c>
      <c r="D1547" s="161" t="s">
        <v>285</v>
      </c>
      <c r="E1547" s="161" t="s">
        <v>1630</v>
      </c>
      <c r="F1547" s="161" t="s">
        <v>218</v>
      </c>
      <c r="G1547" s="161" t="s">
        <v>219</v>
      </c>
      <c r="H1547" s="162">
        <v>5.96</v>
      </c>
      <c r="I1547" s="163"/>
      <c r="J1547" s="158" t="s">
        <v>34</v>
      </c>
      <c r="K1547" s="159"/>
      <c r="L1547" s="153">
        <v>191.11</v>
      </c>
      <c r="M1547" s="154">
        <f t="shared" si="206"/>
        <v>17.98</v>
      </c>
      <c r="N1547" s="155" t="str">
        <f t="shared" si="207"/>
        <v/>
      </c>
      <c r="O1547" s="156">
        <f t="shared" si="208"/>
        <v>1139.0156000000002</v>
      </c>
      <c r="P1547" s="156" t="e">
        <f t="shared" si="203"/>
        <v>#VALUE!</v>
      </c>
      <c r="Q1547" s="156" t="e">
        <f t="shared" si="204"/>
        <v>#VALUE!</v>
      </c>
      <c r="R1547" s="157" t="str">
        <f t="shared" si="201"/>
        <v>C</v>
      </c>
      <c r="S1547" s="157">
        <f t="shared" si="205"/>
        <v>17.98</v>
      </c>
      <c r="T1547" s="157">
        <f t="shared" si="202"/>
        <v>0</v>
      </c>
      <c r="U1547" s="157">
        <f>IF(M1547&lt;&gt;0,IF(M1547=SVS,0,IF(M1547=SVSg,0,IF(M1547=Stundenverrechnungssatz!G6517,0,IF(M1547=Stundenverrechnungssatz!I6517,0,IF(M1547=Stundenverrechnungssatz!K6517,0,IF(M1547=Stundenverrechnungssatz!M6517,0,1)))))))</f>
        <v>0</v>
      </c>
      <c r="V1547" s="20"/>
    </row>
    <row r="1548" spans="1:22" s="38" customFormat="1" ht="15" customHeight="1" x14ac:dyDescent="0.2">
      <c r="A1548" s="160">
        <v>1546</v>
      </c>
      <c r="B1548" s="161" t="s">
        <v>1856</v>
      </c>
      <c r="C1548" s="161" t="s">
        <v>1489</v>
      </c>
      <c r="D1548" s="161" t="s">
        <v>285</v>
      </c>
      <c r="E1548" s="161" t="s">
        <v>1631</v>
      </c>
      <c r="F1548" s="161" t="s">
        <v>258</v>
      </c>
      <c r="G1548" s="161" t="s">
        <v>219</v>
      </c>
      <c r="H1548" s="162">
        <v>5.96</v>
      </c>
      <c r="I1548" s="163"/>
      <c r="J1548" s="158" t="s">
        <v>34</v>
      </c>
      <c r="K1548" s="159"/>
      <c r="L1548" s="153">
        <v>191.11</v>
      </c>
      <c r="M1548" s="154">
        <f t="shared" si="206"/>
        <v>17.98</v>
      </c>
      <c r="N1548" s="155" t="str">
        <f t="shared" si="207"/>
        <v/>
      </c>
      <c r="O1548" s="156">
        <f t="shared" si="208"/>
        <v>1139.0156000000002</v>
      </c>
      <c r="P1548" s="156" t="e">
        <f t="shared" si="203"/>
        <v>#VALUE!</v>
      </c>
      <c r="Q1548" s="156" t="e">
        <f t="shared" si="204"/>
        <v>#VALUE!</v>
      </c>
      <c r="R1548" s="157" t="str">
        <f t="shared" si="201"/>
        <v>C</v>
      </c>
      <c r="S1548" s="157">
        <f t="shared" si="205"/>
        <v>17.98</v>
      </c>
      <c r="T1548" s="157">
        <f t="shared" si="202"/>
        <v>0</v>
      </c>
      <c r="U1548" s="157">
        <f>IF(M1548&lt;&gt;0,IF(M1548=SVS,0,IF(M1548=SVSg,0,IF(M1548=Stundenverrechnungssatz!G6518,0,IF(M1548=Stundenverrechnungssatz!I6518,0,IF(M1548=Stundenverrechnungssatz!K6518,0,IF(M1548=Stundenverrechnungssatz!M6518,0,1)))))))</f>
        <v>0</v>
      </c>
      <c r="V1548" s="20"/>
    </row>
    <row r="1549" spans="1:22" s="38" customFormat="1" ht="15" customHeight="1" x14ac:dyDescent="0.2">
      <c r="A1549" s="160">
        <v>1547</v>
      </c>
      <c r="B1549" s="161" t="s">
        <v>1856</v>
      </c>
      <c r="C1549" s="161" t="s">
        <v>1489</v>
      </c>
      <c r="D1549" s="161" t="s">
        <v>285</v>
      </c>
      <c r="E1549" s="161" t="s">
        <v>1632</v>
      </c>
      <c r="F1549" s="161" t="s">
        <v>216</v>
      </c>
      <c r="G1549" s="161" t="s">
        <v>219</v>
      </c>
      <c r="H1549" s="162">
        <v>1.61</v>
      </c>
      <c r="I1549" s="163"/>
      <c r="J1549" s="158" t="s">
        <v>119</v>
      </c>
      <c r="K1549" s="159"/>
      <c r="L1549" s="153">
        <v>0</v>
      </c>
      <c r="M1549" s="154">
        <f t="shared" si="206"/>
        <v>17.98</v>
      </c>
      <c r="N1549" s="155">
        <f t="shared" si="207"/>
        <v>1.0000000000000001E-5</v>
      </c>
      <c r="O1549" s="156">
        <f t="shared" si="208"/>
        <v>0</v>
      </c>
      <c r="P1549" s="156">
        <f t="shared" si="203"/>
        <v>0</v>
      </c>
      <c r="Q1549" s="156">
        <f t="shared" si="204"/>
        <v>0</v>
      </c>
      <c r="R1549" s="157" t="str">
        <f t="shared" si="201"/>
        <v>n</v>
      </c>
      <c r="S1549" s="157">
        <f t="shared" si="205"/>
        <v>17.98</v>
      </c>
      <c r="T1549" s="157">
        <f t="shared" si="202"/>
        <v>0</v>
      </c>
      <c r="U1549" s="157">
        <f>IF(M1549&lt;&gt;0,IF(M1549=SVS,0,IF(M1549=SVSg,0,IF(M1549=Stundenverrechnungssatz!G6519,0,IF(M1549=Stundenverrechnungssatz!I6519,0,IF(M1549=Stundenverrechnungssatz!K6519,0,IF(M1549=Stundenverrechnungssatz!M6519,0,1)))))))</f>
        <v>0</v>
      </c>
      <c r="V1549" s="20"/>
    </row>
    <row r="1550" spans="1:22" s="38" customFormat="1" ht="15" customHeight="1" x14ac:dyDescent="0.2">
      <c r="A1550" s="160">
        <v>1548</v>
      </c>
      <c r="B1550" s="161" t="s">
        <v>1856</v>
      </c>
      <c r="C1550" s="161" t="s">
        <v>1489</v>
      </c>
      <c r="D1550" s="161" t="s">
        <v>285</v>
      </c>
      <c r="E1550" s="161" t="s">
        <v>1633</v>
      </c>
      <c r="F1550" s="161" t="s">
        <v>435</v>
      </c>
      <c r="G1550" s="161" t="s">
        <v>351</v>
      </c>
      <c r="H1550" s="162">
        <v>340.28</v>
      </c>
      <c r="I1550" s="163" t="s">
        <v>214</v>
      </c>
      <c r="J1550" s="158" t="s">
        <v>39</v>
      </c>
      <c r="K1550" s="159"/>
      <c r="L1550" s="153">
        <v>191.11</v>
      </c>
      <c r="M1550" s="154">
        <f t="shared" si="206"/>
        <v>17.98</v>
      </c>
      <c r="N1550" s="155" t="str">
        <f t="shared" si="207"/>
        <v/>
      </c>
      <c r="O1550" s="156">
        <f t="shared" si="208"/>
        <v>65030.910799999998</v>
      </c>
      <c r="P1550" s="156" t="e">
        <f t="shared" si="203"/>
        <v>#VALUE!</v>
      </c>
      <c r="Q1550" s="156" t="e">
        <f t="shared" si="204"/>
        <v>#VALUE!</v>
      </c>
      <c r="R1550" s="157" t="str">
        <f t="shared" si="201"/>
        <v>W</v>
      </c>
      <c r="S1550" s="157">
        <f t="shared" si="205"/>
        <v>17.98</v>
      </c>
      <c r="T1550" s="157">
        <f t="shared" si="202"/>
        <v>340.28</v>
      </c>
      <c r="U1550" s="157">
        <f>IF(M1550&lt;&gt;0,IF(M1550=SVS,0,IF(M1550=SVSg,0,IF(M1550=Stundenverrechnungssatz!G6520,0,IF(M1550=Stundenverrechnungssatz!I6520,0,IF(M1550=Stundenverrechnungssatz!K6520,0,IF(M1550=Stundenverrechnungssatz!M6520,0,1)))))))</f>
        <v>0</v>
      </c>
      <c r="V1550" s="20"/>
    </row>
    <row r="1551" spans="1:22" s="38" customFormat="1" ht="15" customHeight="1" x14ac:dyDescent="0.2">
      <c r="A1551" s="160">
        <v>1549</v>
      </c>
      <c r="B1551" s="161" t="s">
        <v>1856</v>
      </c>
      <c r="C1551" s="161" t="s">
        <v>1489</v>
      </c>
      <c r="D1551" s="161" t="s">
        <v>285</v>
      </c>
      <c r="E1551" s="161" t="s">
        <v>1634</v>
      </c>
      <c r="F1551" s="161" t="s">
        <v>235</v>
      </c>
      <c r="G1551" s="161" t="s">
        <v>219</v>
      </c>
      <c r="H1551" s="162">
        <v>9.98</v>
      </c>
      <c r="I1551" s="163"/>
      <c r="J1551" s="158" t="s">
        <v>69</v>
      </c>
      <c r="K1551" s="159"/>
      <c r="L1551" s="153">
        <v>191.11</v>
      </c>
      <c r="M1551" s="154">
        <f t="shared" si="206"/>
        <v>17.98</v>
      </c>
      <c r="N1551" s="155" t="str">
        <f t="shared" si="207"/>
        <v/>
      </c>
      <c r="O1551" s="156">
        <f t="shared" si="208"/>
        <v>1907.2778000000003</v>
      </c>
      <c r="P1551" s="156" t="e">
        <f t="shared" si="203"/>
        <v>#VALUE!</v>
      </c>
      <c r="Q1551" s="156" t="e">
        <f t="shared" si="204"/>
        <v>#VALUE!</v>
      </c>
      <c r="R1551" s="157" t="str">
        <f t="shared" si="201"/>
        <v>U</v>
      </c>
      <c r="S1551" s="157">
        <f t="shared" si="205"/>
        <v>17.98</v>
      </c>
      <c r="T1551" s="157">
        <f t="shared" si="202"/>
        <v>0</v>
      </c>
      <c r="U1551" s="157">
        <f>IF(M1551&lt;&gt;0,IF(M1551=SVS,0,IF(M1551=SVSg,0,IF(M1551=Stundenverrechnungssatz!G6521,0,IF(M1551=Stundenverrechnungssatz!I6521,0,IF(M1551=Stundenverrechnungssatz!K6521,0,IF(M1551=Stundenverrechnungssatz!M6521,0,1)))))))</f>
        <v>0</v>
      </c>
      <c r="V1551" s="20"/>
    </row>
    <row r="1552" spans="1:22" s="38" customFormat="1" ht="15" customHeight="1" x14ac:dyDescent="0.2">
      <c r="A1552" s="160">
        <v>1550</v>
      </c>
      <c r="B1552" s="161" t="s">
        <v>1856</v>
      </c>
      <c r="C1552" s="161" t="s">
        <v>1489</v>
      </c>
      <c r="D1552" s="161" t="s">
        <v>285</v>
      </c>
      <c r="E1552" s="161" t="s">
        <v>1635</v>
      </c>
      <c r="F1552" s="161" t="s">
        <v>235</v>
      </c>
      <c r="G1552" s="161" t="s">
        <v>219</v>
      </c>
      <c r="H1552" s="162">
        <v>9.81</v>
      </c>
      <c r="I1552" s="163"/>
      <c r="J1552" s="158" t="s">
        <v>69</v>
      </c>
      <c r="K1552" s="159"/>
      <c r="L1552" s="153">
        <v>191.11</v>
      </c>
      <c r="M1552" s="154">
        <f t="shared" si="206"/>
        <v>17.98</v>
      </c>
      <c r="N1552" s="155" t="str">
        <f t="shared" si="207"/>
        <v/>
      </c>
      <c r="O1552" s="156">
        <f t="shared" si="208"/>
        <v>1874.7891000000002</v>
      </c>
      <c r="P1552" s="156" t="e">
        <f t="shared" si="203"/>
        <v>#VALUE!</v>
      </c>
      <c r="Q1552" s="156" t="e">
        <f t="shared" si="204"/>
        <v>#VALUE!</v>
      </c>
      <c r="R1552" s="157" t="str">
        <f t="shared" ref="R1552:R1615" si="209">LEFT(J1552,1)</f>
        <v>U</v>
      </c>
      <c r="S1552" s="157">
        <f t="shared" si="205"/>
        <v>17.98</v>
      </c>
      <c r="T1552" s="157">
        <f t="shared" si="202"/>
        <v>0</v>
      </c>
      <c r="U1552" s="157">
        <f>IF(M1552&lt;&gt;0,IF(M1552=SVS,0,IF(M1552=SVSg,0,IF(M1552=Stundenverrechnungssatz!G6522,0,IF(M1552=Stundenverrechnungssatz!I6522,0,IF(M1552=Stundenverrechnungssatz!K6522,0,IF(M1552=Stundenverrechnungssatz!M6522,0,1)))))))</f>
        <v>0</v>
      </c>
      <c r="V1552" s="20"/>
    </row>
    <row r="1553" spans="1:22" s="38" customFormat="1" ht="15" customHeight="1" x14ac:dyDescent="0.2">
      <c r="A1553" s="160">
        <v>1551</v>
      </c>
      <c r="B1553" s="161" t="s">
        <v>1856</v>
      </c>
      <c r="C1553" s="161" t="s">
        <v>1489</v>
      </c>
      <c r="D1553" s="161" t="s">
        <v>285</v>
      </c>
      <c r="E1553" s="161" t="s">
        <v>1636</v>
      </c>
      <c r="F1553" s="161" t="s">
        <v>212</v>
      </c>
      <c r="G1553" s="161" t="s">
        <v>219</v>
      </c>
      <c r="H1553" s="162">
        <v>35.020000000000003</v>
      </c>
      <c r="I1553" s="163" t="s">
        <v>214</v>
      </c>
      <c r="J1553" s="158" t="s">
        <v>36</v>
      </c>
      <c r="K1553" s="159"/>
      <c r="L1553" s="153">
        <v>191.11</v>
      </c>
      <c r="M1553" s="154">
        <f t="shared" si="206"/>
        <v>17.98</v>
      </c>
      <c r="N1553" s="155" t="str">
        <f t="shared" si="207"/>
        <v/>
      </c>
      <c r="O1553" s="156">
        <f t="shared" si="208"/>
        <v>6692.6722000000009</v>
      </c>
      <c r="P1553" s="156" t="e">
        <f t="shared" si="203"/>
        <v>#VALUE!</v>
      </c>
      <c r="Q1553" s="156" t="e">
        <f t="shared" si="204"/>
        <v>#VALUE!</v>
      </c>
      <c r="R1553" s="157" t="str">
        <f t="shared" si="209"/>
        <v>F</v>
      </c>
      <c r="S1553" s="157">
        <f t="shared" si="205"/>
        <v>17.98</v>
      </c>
      <c r="T1553" s="157">
        <f t="shared" si="202"/>
        <v>35.020000000000003</v>
      </c>
      <c r="U1553" s="157">
        <f>IF(M1553&lt;&gt;0,IF(M1553=SVS,0,IF(M1553=SVSg,0,IF(M1553=Stundenverrechnungssatz!G6523,0,IF(M1553=Stundenverrechnungssatz!I6523,0,IF(M1553=Stundenverrechnungssatz!K6523,0,IF(M1553=Stundenverrechnungssatz!M6523,0,1)))))))</f>
        <v>0</v>
      </c>
      <c r="V1553" s="20"/>
    </row>
    <row r="1554" spans="1:22" s="38" customFormat="1" ht="15" customHeight="1" x14ac:dyDescent="0.2">
      <c r="A1554" s="160">
        <v>1552</v>
      </c>
      <c r="B1554" s="161" t="s">
        <v>1856</v>
      </c>
      <c r="C1554" s="161" t="s">
        <v>1489</v>
      </c>
      <c r="D1554" s="161" t="s">
        <v>285</v>
      </c>
      <c r="E1554" s="161" t="s">
        <v>1637</v>
      </c>
      <c r="F1554" s="161" t="s">
        <v>303</v>
      </c>
      <c r="G1554" s="161" t="s">
        <v>219</v>
      </c>
      <c r="H1554" s="162">
        <v>2.4700000000000002</v>
      </c>
      <c r="I1554" s="163" t="s">
        <v>214</v>
      </c>
      <c r="J1554" s="158" t="s">
        <v>36</v>
      </c>
      <c r="K1554" s="159"/>
      <c r="L1554" s="153">
        <v>191.11</v>
      </c>
      <c r="M1554" s="154">
        <f t="shared" si="206"/>
        <v>17.98</v>
      </c>
      <c r="N1554" s="155" t="str">
        <f t="shared" si="207"/>
        <v/>
      </c>
      <c r="O1554" s="156">
        <f t="shared" si="208"/>
        <v>472.04170000000005</v>
      </c>
      <c r="P1554" s="156" t="e">
        <f t="shared" si="203"/>
        <v>#VALUE!</v>
      </c>
      <c r="Q1554" s="156" t="e">
        <f t="shared" si="204"/>
        <v>#VALUE!</v>
      </c>
      <c r="R1554" s="157" t="str">
        <f t="shared" si="209"/>
        <v>F</v>
      </c>
      <c r="S1554" s="157">
        <f t="shared" si="205"/>
        <v>17.98</v>
      </c>
      <c r="T1554" s="157">
        <f t="shared" si="202"/>
        <v>2.4700000000000002</v>
      </c>
      <c r="U1554" s="157">
        <f>IF(M1554&lt;&gt;0,IF(M1554=SVS,0,IF(M1554=SVSg,0,IF(M1554=Stundenverrechnungssatz!G6524,0,IF(M1554=Stundenverrechnungssatz!I6524,0,IF(M1554=Stundenverrechnungssatz!K6524,0,IF(M1554=Stundenverrechnungssatz!M6524,0,1)))))))</f>
        <v>0</v>
      </c>
      <c r="V1554" s="20"/>
    </row>
    <row r="1555" spans="1:22" s="38" customFormat="1" ht="15" customHeight="1" x14ac:dyDescent="0.2">
      <c r="A1555" s="160">
        <v>1553</v>
      </c>
      <c r="B1555" s="161" t="s">
        <v>1856</v>
      </c>
      <c r="C1555" s="161" t="s">
        <v>1489</v>
      </c>
      <c r="D1555" s="161" t="s">
        <v>285</v>
      </c>
      <c r="E1555" s="161" t="s">
        <v>1638</v>
      </c>
      <c r="F1555" s="161" t="s">
        <v>212</v>
      </c>
      <c r="G1555" s="161" t="s">
        <v>219</v>
      </c>
      <c r="H1555" s="162">
        <v>2.04</v>
      </c>
      <c r="I1555" s="163"/>
      <c r="J1555" s="158" t="s">
        <v>36</v>
      </c>
      <c r="K1555" s="159"/>
      <c r="L1555" s="153">
        <v>191.11</v>
      </c>
      <c r="M1555" s="154">
        <f t="shared" si="206"/>
        <v>17.98</v>
      </c>
      <c r="N1555" s="155" t="str">
        <f t="shared" si="207"/>
        <v/>
      </c>
      <c r="O1555" s="156">
        <f t="shared" si="208"/>
        <v>389.86440000000005</v>
      </c>
      <c r="P1555" s="156" t="e">
        <f t="shared" si="203"/>
        <v>#VALUE!</v>
      </c>
      <c r="Q1555" s="156" t="e">
        <f t="shared" si="204"/>
        <v>#VALUE!</v>
      </c>
      <c r="R1555" s="157" t="str">
        <f t="shared" si="209"/>
        <v>F</v>
      </c>
      <c r="S1555" s="157">
        <f t="shared" si="205"/>
        <v>17.98</v>
      </c>
      <c r="T1555" s="157">
        <f t="shared" si="202"/>
        <v>0</v>
      </c>
      <c r="U1555" s="157">
        <f>IF(M1555&lt;&gt;0,IF(M1555=SVS,0,IF(M1555=SVSg,0,IF(M1555=Stundenverrechnungssatz!G6525,0,IF(M1555=Stundenverrechnungssatz!I6525,0,IF(M1555=Stundenverrechnungssatz!K6525,0,IF(M1555=Stundenverrechnungssatz!M6525,0,1)))))))</f>
        <v>0</v>
      </c>
      <c r="V1555" s="20"/>
    </row>
    <row r="1556" spans="1:22" s="38" customFormat="1" ht="15" customHeight="1" x14ac:dyDescent="0.2">
      <c r="A1556" s="160">
        <v>1554</v>
      </c>
      <c r="B1556" s="161" t="s">
        <v>1856</v>
      </c>
      <c r="C1556" s="161" t="s">
        <v>1489</v>
      </c>
      <c r="D1556" s="161" t="s">
        <v>285</v>
      </c>
      <c r="E1556" s="161" t="s">
        <v>1639</v>
      </c>
      <c r="F1556" s="161" t="s">
        <v>231</v>
      </c>
      <c r="G1556" s="161" t="s">
        <v>219</v>
      </c>
      <c r="H1556" s="162">
        <v>6.19</v>
      </c>
      <c r="I1556" s="163"/>
      <c r="J1556" s="158" t="s">
        <v>52</v>
      </c>
      <c r="K1556" s="159"/>
      <c r="L1556" s="153">
        <v>191.11</v>
      </c>
      <c r="M1556" s="154">
        <f t="shared" si="206"/>
        <v>17.98</v>
      </c>
      <c r="N1556" s="155" t="str">
        <f t="shared" si="207"/>
        <v/>
      </c>
      <c r="O1556" s="156">
        <f t="shared" si="208"/>
        <v>1182.9709000000003</v>
      </c>
      <c r="P1556" s="156" t="e">
        <f t="shared" si="203"/>
        <v>#VALUE!</v>
      </c>
      <c r="Q1556" s="156" t="e">
        <f t="shared" si="204"/>
        <v>#VALUE!</v>
      </c>
      <c r="R1556" s="157" t="str">
        <f t="shared" si="209"/>
        <v>E</v>
      </c>
      <c r="S1556" s="157">
        <f t="shared" si="205"/>
        <v>17.98</v>
      </c>
      <c r="T1556" s="157">
        <f t="shared" si="202"/>
        <v>0</v>
      </c>
      <c r="U1556" s="157">
        <f>IF(M1556&lt;&gt;0,IF(M1556=SVS,0,IF(M1556=SVSg,0,IF(M1556=Stundenverrechnungssatz!G6526,0,IF(M1556=Stundenverrechnungssatz!I6526,0,IF(M1556=Stundenverrechnungssatz!K6526,0,IF(M1556=Stundenverrechnungssatz!M6526,0,1)))))))</f>
        <v>0</v>
      </c>
      <c r="V1556" s="20"/>
    </row>
    <row r="1557" spans="1:22" s="38" customFormat="1" ht="15" customHeight="1" x14ac:dyDescent="0.2">
      <c r="A1557" s="160">
        <v>1555</v>
      </c>
      <c r="B1557" s="161" t="s">
        <v>1856</v>
      </c>
      <c r="C1557" s="161" t="s">
        <v>1489</v>
      </c>
      <c r="D1557" s="161" t="s">
        <v>285</v>
      </c>
      <c r="E1557" s="161" t="s">
        <v>1640</v>
      </c>
      <c r="F1557" s="161" t="s">
        <v>212</v>
      </c>
      <c r="G1557" s="161" t="s">
        <v>267</v>
      </c>
      <c r="H1557" s="162">
        <v>19.12</v>
      </c>
      <c r="I1557" s="163"/>
      <c r="J1557" s="158" t="s">
        <v>36</v>
      </c>
      <c r="K1557" s="159"/>
      <c r="L1557" s="153">
        <v>191.11</v>
      </c>
      <c r="M1557" s="154">
        <f t="shared" si="206"/>
        <v>17.98</v>
      </c>
      <c r="N1557" s="155" t="str">
        <f t="shared" si="207"/>
        <v/>
      </c>
      <c r="O1557" s="156">
        <f t="shared" si="208"/>
        <v>3654.0232000000005</v>
      </c>
      <c r="P1557" s="156" t="e">
        <f t="shared" si="203"/>
        <v>#VALUE!</v>
      </c>
      <c r="Q1557" s="156" t="e">
        <f t="shared" si="204"/>
        <v>#VALUE!</v>
      </c>
      <c r="R1557" s="157" t="str">
        <f t="shared" si="209"/>
        <v>F</v>
      </c>
      <c r="S1557" s="157">
        <f t="shared" si="205"/>
        <v>17.98</v>
      </c>
      <c r="T1557" s="157">
        <f t="shared" si="202"/>
        <v>0</v>
      </c>
      <c r="U1557" s="157">
        <f>IF(M1557&lt;&gt;0,IF(M1557=SVS,0,IF(M1557=SVSg,0,IF(M1557=Stundenverrechnungssatz!G6527,0,IF(M1557=Stundenverrechnungssatz!I6527,0,IF(M1557=Stundenverrechnungssatz!K6527,0,IF(M1557=Stundenverrechnungssatz!M6527,0,1)))))))</f>
        <v>0</v>
      </c>
      <c r="V1557" s="20"/>
    </row>
    <row r="1558" spans="1:22" s="38" customFormat="1" ht="15" customHeight="1" x14ac:dyDescent="0.2">
      <c r="A1558" s="160">
        <v>1556</v>
      </c>
      <c r="B1558" s="161" t="s">
        <v>1856</v>
      </c>
      <c r="C1558" s="161" t="s">
        <v>1489</v>
      </c>
      <c r="D1558" s="161" t="s">
        <v>285</v>
      </c>
      <c r="E1558" s="161" t="s">
        <v>1641</v>
      </c>
      <c r="F1558" s="161" t="s">
        <v>231</v>
      </c>
      <c r="G1558" s="161" t="s">
        <v>219</v>
      </c>
      <c r="H1558" s="162">
        <v>10.02</v>
      </c>
      <c r="I1558" s="163"/>
      <c r="J1558" s="158" t="s">
        <v>52</v>
      </c>
      <c r="K1558" s="159"/>
      <c r="L1558" s="153">
        <v>191.11</v>
      </c>
      <c r="M1558" s="154">
        <f t="shared" si="206"/>
        <v>17.98</v>
      </c>
      <c r="N1558" s="155" t="str">
        <f t="shared" si="207"/>
        <v/>
      </c>
      <c r="O1558" s="156">
        <f t="shared" si="208"/>
        <v>1914.9222</v>
      </c>
      <c r="P1558" s="156" t="e">
        <f t="shared" si="203"/>
        <v>#VALUE!</v>
      </c>
      <c r="Q1558" s="156" t="e">
        <f t="shared" si="204"/>
        <v>#VALUE!</v>
      </c>
      <c r="R1558" s="157" t="str">
        <f t="shared" si="209"/>
        <v>E</v>
      </c>
      <c r="S1558" s="157">
        <f t="shared" si="205"/>
        <v>17.98</v>
      </c>
      <c r="T1558" s="157">
        <f t="shared" si="202"/>
        <v>0</v>
      </c>
      <c r="U1558" s="157">
        <f>IF(M1558&lt;&gt;0,IF(M1558=SVS,0,IF(M1558=SVSg,0,IF(M1558=Stundenverrechnungssatz!G6528,0,IF(M1558=Stundenverrechnungssatz!I6528,0,IF(M1558=Stundenverrechnungssatz!K6528,0,IF(M1558=Stundenverrechnungssatz!M6528,0,1)))))))</f>
        <v>0</v>
      </c>
      <c r="V1558" s="20"/>
    </row>
    <row r="1559" spans="1:22" s="38" customFormat="1" ht="15" customHeight="1" x14ac:dyDescent="0.2">
      <c r="A1559" s="160">
        <v>1557</v>
      </c>
      <c r="B1559" s="161" t="s">
        <v>1856</v>
      </c>
      <c r="C1559" s="161" t="s">
        <v>1489</v>
      </c>
      <c r="D1559" s="161" t="s">
        <v>285</v>
      </c>
      <c r="E1559" s="161" t="s">
        <v>1642</v>
      </c>
      <c r="F1559" s="161" t="s">
        <v>231</v>
      </c>
      <c r="G1559" s="161" t="s">
        <v>219</v>
      </c>
      <c r="H1559" s="162">
        <v>27.13</v>
      </c>
      <c r="I1559" s="163"/>
      <c r="J1559" s="158" t="s">
        <v>52</v>
      </c>
      <c r="K1559" s="159"/>
      <c r="L1559" s="153">
        <v>191.11</v>
      </c>
      <c r="M1559" s="154">
        <f t="shared" si="206"/>
        <v>17.98</v>
      </c>
      <c r="N1559" s="155" t="str">
        <f t="shared" si="207"/>
        <v/>
      </c>
      <c r="O1559" s="156">
        <f t="shared" si="208"/>
        <v>5184.8143</v>
      </c>
      <c r="P1559" s="156" t="e">
        <f t="shared" si="203"/>
        <v>#VALUE!</v>
      </c>
      <c r="Q1559" s="156" t="e">
        <f t="shared" si="204"/>
        <v>#VALUE!</v>
      </c>
      <c r="R1559" s="157" t="str">
        <f t="shared" si="209"/>
        <v>E</v>
      </c>
      <c r="S1559" s="157">
        <f t="shared" si="205"/>
        <v>17.98</v>
      </c>
      <c r="T1559" s="157">
        <f t="shared" si="202"/>
        <v>0</v>
      </c>
      <c r="U1559" s="157">
        <f>IF(M1559&lt;&gt;0,IF(M1559=SVS,0,IF(M1559=SVSg,0,IF(M1559=Stundenverrechnungssatz!G6529,0,IF(M1559=Stundenverrechnungssatz!I6529,0,IF(M1559=Stundenverrechnungssatz!K6529,0,IF(M1559=Stundenverrechnungssatz!M6529,0,1)))))))</f>
        <v>0</v>
      </c>
      <c r="V1559" s="20"/>
    </row>
    <row r="1560" spans="1:22" s="38" customFormat="1" ht="15" customHeight="1" x14ac:dyDescent="0.2">
      <c r="A1560" s="160">
        <v>1558</v>
      </c>
      <c r="B1560" s="161" t="s">
        <v>1856</v>
      </c>
      <c r="C1560" s="161" t="s">
        <v>1489</v>
      </c>
      <c r="D1560" s="161" t="s">
        <v>285</v>
      </c>
      <c r="E1560" s="161" t="s">
        <v>1643</v>
      </c>
      <c r="F1560" s="161" t="s">
        <v>1644</v>
      </c>
      <c r="G1560" s="161" t="s">
        <v>564</v>
      </c>
      <c r="H1560" s="162">
        <v>16.010000000000002</v>
      </c>
      <c r="I1560" s="163"/>
      <c r="J1560" s="158" t="s">
        <v>63</v>
      </c>
      <c r="K1560" s="159"/>
      <c r="L1560" s="153">
        <v>38.08</v>
      </c>
      <c r="M1560" s="154">
        <f t="shared" si="206"/>
        <v>17.98</v>
      </c>
      <c r="N1560" s="155" t="str">
        <f t="shared" si="207"/>
        <v/>
      </c>
      <c r="O1560" s="156">
        <f t="shared" si="208"/>
        <v>609.66079999999999</v>
      </c>
      <c r="P1560" s="156" t="e">
        <f t="shared" si="203"/>
        <v>#VALUE!</v>
      </c>
      <c r="Q1560" s="156" t="e">
        <f t="shared" si="204"/>
        <v>#VALUE!</v>
      </c>
      <c r="R1560" s="157" t="str">
        <f t="shared" si="209"/>
        <v>T</v>
      </c>
      <c r="S1560" s="157">
        <f t="shared" si="205"/>
        <v>17.98</v>
      </c>
      <c r="T1560" s="157">
        <f t="shared" si="202"/>
        <v>0</v>
      </c>
      <c r="U1560" s="157">
        <f>IF(M1560&lt;&gt;0,IF(M1560=SVS,0,IF(M1560=SVSg,0,IF(M1560=Stundenverrechnungssatz!G6530,0,IF(M1560=Stundenverrechnungssatz!I6530,0,IF(M1560=Stundenverrechnungssatz!K6530,0,IF(M1560=Stundenverrechnungssatz!M6530,0,1)))))))</f>
        <v>0</v>
      </c>
      <c r="V1560" s="20"/>
    </row>
    <row r="1561" spans="1:22" s="38" customFormat="1" ht="15" customHeight="1" x14ac:dyDescent="0.2">
      <c r="A1561" s="160">
        <v>1559</v>
      </c>
      <c r="B1561" s="161" t="s">
        <v>1856</v>
      </c>
      <c r="C1561" s="161" t="s">
        <v>1489</v>
      </c>
      <c r="D1561" s="161" t="s">
        <v>285</v>
      </c>
      <c r="E1561" s="161" t="s">
        <v>1645</v>
      </c>
      <c r="F1561" s="161" t="s">
        <v>1646</v>
      </c>
      <c r="G1561" s="161" t="s">
        <v>226</v>
      </c>
      <c r="H1561" s="162">
        <v>20.75</v>
      </c>
      <c r="I1561" s="163"/>
      <c r="J1561" s="158" t="s">
        <v>31</v>
      </c>
      <c r="K1561" s="159"/>
      <c r="L1561" s="153">
        <v>96.05</v>
      </c>
      <c r="M1561" s="154">
        <f t="shared" si="206"/>
        <v>17.98</v>
      </c>
      <c r="N1561" s="155" t="str">
        <f t="shared" si="207"/>
        <v/>
      </c>
      <c r="O1561" s="156">
        <f t="shared" si="208"/>
        <v>1993.0374999999999</v>
      </c>
      <c r="P1561" s="156" t="e">
        <f t="shared" si="203"/>
        <v>#VALUE!</v>
      </c>
      <c r="Q1561" s="156" t="e">
        <f t="shared" si="204"/>
        <v>#VALUE!</v>
      </c>
      <c r="R1561" s="157" t="str">
        <f t="shared" si="209"/>
        <v>A</v>
      </c>
      <c r="S1561" s="157">
        <f t="shared" si="205"/>
        <v>17.98</v>
      </c>
      <c r="T1561" s="157">
        <f t="shared" si="202"/>
        <v>0</v>
      </c>
      <c r="U1561" s="157">
        <f>IF(M1561&lt;&gt;0,IF(M1561=SVS,0,IF(M1561=SVSg,0,IF(M1561=Stundenverrechnungssatz!G6531,0,IF(M1561=Stundenverrechnungssatz!I6531,0,IF(M1561=Stundenverrechnungssatz!K6531,0,IF(M1561=Stundenverrechnungssatz!M6531,0,1)))))))</f>
        <v>0</v>
      </c>
      <c r="V1561" s="20"/>
    </row>
    <row r="1562" spans="1:22" s="38" customFormat="1" ht="15" customHeight="1" x14ac:dyDescent="0.2">
      <c r="A1562" s="160">
        <v>1560</v>
      </c>
      <c r="B1562" s="161" t="s">
        <v>1856</v>
      </c>
      <c r="C1562" s="161" t="s">
        <v>1489</v>
      </c>
      <c r="D1562" s="161" t="s">
        <v>285</v>
      </c>
      <c r="E1562" s="161" t="s">
        <v>1647</v>
      </c>
      <c r="F1562" s="161" t="s">
        <v>1648</v>
      </c>
      <c r="G1562" s="161" t="s">
        <v>351</v>
      </c>
      <c r="H1562" s="162">
        <v>16.34</v>
      </c>
      <c r="I1562" s="163"/>
      <c r="J1562" s="158" t="s">
        <v>63</v>
      </c>
      <c r="K1562" s="159"/>
      <c r="L1562" s="153">
        <v>38.08</v>
      </c>
      <c r="M1562" s="154">
        <f t="shared" si="206"/>
        <v>17.98</v>
      </c>
      <c r="N1562" s="155" t="str">
        <f t="shared" si="207"/>
        <v/>
      </c>
      <c r="O1562" s="156">
        <f t="shared" si="208"/>
        <v>622.22719999999993</v>
      </c>
      <c r="P1562" s="156" t="e">
        <f t="shared" si="203"/>
        <v>#VALUE!</v>
      </c>
      <c r="Q1562" s="156" t="e">
        <f t="shared" si="204"/>
        <v>#VALUE!</v>
      </c>
      <c r="R1562" s="157" t="str">
        <f t="shared" si="209"/>
        <v>T</v>
      </c>
      <c r="S1562" s="157">
        <f t="shared" si="205"/>
        <v>17.98</v>
      </c>
      <c r="T1562" s="157">
        <f t="shared" si="202"/>
        <v>0</v>
      </c>
      <c r="U1562" s="157">
        <f>IF(M1562&lt;&gt;0,IF(M1562=SVS,0,IF(M1562=SVSg,0,IF(M1562=Stundenverrechnungssatz!G6532,0,IF(M1562=Stundenverrechnungssatz!I6532,0,IF(M1562=Stundenverrechnungssatz!K6532,0,IF(M1562=Stundenverrechnungssatz!M6532,0,1)))))))</f>
        <v>0</v>
      </c>
      <c r="V1562" s="20"/>
    </row>
    <row r="1563" spans="1:22" s="38" customFormat="1" ht="15" customHeight="1" x14ac:dyDescent="0.2">
      <c r="A1563" s="160">
        <v>1561</v>
      </c>
      <c r="B1563" s="161" t="s">
        <v>1856</v>
      </c>
      <c r="C1563" s="161" t="s">
        <v>1489</v>
      </c>
      <c r="D1563" s="161" t="s">
        <v>285</v>
      </c>
      <c r="E1563" s="161" t="s">
        <v>1649</v>
      </c>
      <c r="F1563" s="161" t="s">
        <v>346</v>
      </c>
      <c r="G1563" s="161" t="s">
        <v>350</v>
      </c>
      <c r="H1563" s="162">
        <v>27.66</v>
      </c>
      <c r="I1563" s="163"/>
      <c r="J1563" s="158" t="s">
        <v>66</v>
      </c>
      <c r="K1563" s="159"/>
      <c r="L1563" s="153">
        <v>1</v>
      </c>
      <c r="M1563" s="154">
        <f t="shared" si="206"/>
        <v>17.98</v>
      </c>
      <c r="N1563" s="155" t="str">
        <f t="shared" si="207"/>
        <v/>
      </c>
      <c r="O1563" s="156">
        <f t="shared" si="208"/>
        <v>27.66</v>
      </c>
      <c r="P1563" s="156" t="e">
        <f t="shared" si="203"/>
        <v>#VALUE!</v>
      </c>
      <c r="Q1563" s="156" t="e">
        <f t="shared" si="204"/>
        <v>#VALUE!</v>
      </c>
      <c r="R1563" s="157" t="str">
        <f t="shared" si="209"/>
        <v>T</v>
      </c>
      <c r="S1563" s="157">
        <f t="shared" si="205"/>
        <v>17.98</v>
      </c>
      <c r="T1563" s="157">
        <f t="shared" si="202"/>
        <v>0</v>
      </c>
      <c r="U1563" s="157">
        <f>IF(M1563&lt;&gt;0,IF(M1563=SVS,0,IF(M1563=SVSg,0,IF(M1563=Stundenverrechnungssatz!G6533,0,IF(M1563=Stundenverrechnungssatz!I6533,0,IF(M1563=Stundenverrechnungssatz!K6533,0,IF(M1563=Stundenverrechnungssatz!M6533,0,1)))))))</f>
        <v>0</v>
      </c>
      <c r="V1563" s="20"/>
    </row>
    <row r="1564" spans="1:22" s="38" customFormat="1" ht="15" customHeight="1" x14ac:dyDescent="0.2">
      <c r="A1564" s="160">
        <v>1562</v>
      </c>
      <c r="B1564" s="161" t="s">
        <v>1856</v>
      </c>
      <c r="C1564" s="161" t="s">
        <v>1489</v>
      </c>
      <c r="D1564" s="161" t="s">
        <v>285</v>
      </c>
      <c r="E1564" s="161" t="s">
        <v>1650</v>
      </c>
      <c r="F1564" s="161" t="s">
        <v>346</v>
      </c>
      <c r="G1564" s="161" t="s">
        <v>259</v>
      </c>
      <c r="H1564" s="162">
        <v>18.57</v>
      </c>
      <c r="I1564" s="163"/>
      <c r="J1564" s="158" t="s">
        <v>66</v>
      </c>
      <c r="K1564" s="159"/>
      <c r="L1564" s="153">
        <v>1</v>
      </c>
      <c r="M1564" s="154">
        <f t="shared" si="206"/>
        <v>17.98</v>
      </c>
      <c r="N1564" s="155" t="str">
        <f t="shared" si="207"/>
        <v/>
      </c>
      <c r="O1564" s="156">
        <f t="shared" si="208"/>
        <v>18.57</v>
      </c>
      <c r="P1564" s="156" t="e">
        <f t="shared" si="203"/>
        <v>#VALUE!</v>
      </c>
      <c r="Q1564" s="156" t="e">
        <f t="shared" si="204"/>
        <v>#VALUE!</v>
      </c>
      <c r="R1564" s="157" t="str">
        <f t="shared" si="209"/>
        <v>T</v>
      </c>
      <c r="S1564" s="157">
        <f t="shared" si="205"/>
        <v>17.98</v>
      </c>
      <c r="T1564" s="157">
        <f t="shared" si="202"/>
        <v>0</v>
      </c>
      <c r="U1564" s="157">
        <f>IF(M1564&lt;&gt;0,IF(M1564=SVS,0,IF(M1564=SVSg,0,IF(M1564=Stundenverrechnungssatz!G6534,0,IF(M1564=Stundenverrechnungssatz!I6534,0,IF(M1564=Stundenverrechnungssatz!K6534,0,IF(M1564=Stundenverrechnungssatz!M6534,0,1)))))))</f>
        <v>0</v>
      </c>
      <c r="V1564" s="20"/>
    </row>
    <row r="1565" spans="1:22" s="38" customFormat="1" ht="15" customHeight="1" x14ac:dyDescent="0.2">
      <c r="A1565" s="160">
        <v>1563</v>
      </c>
      <c r="B1565" s="161" t="s">
        <v>1856</v>
      </c>
      <c r="C1565" s="161" t="s">
        <v>1489</v>
      </c>
      <c r="D1565" s="161" t="s">
        <v>285</v>
      </c>
      <c r="E1565" s="161" t="s">
        <v>1651</v>
      </c>
      <c r="F1565" s="161" t="s">
        <v>264</v>
      </c>
      <c r="G1565" s="161" t="s">
        <v>259</v>
      </c>
      <c r="H1565" s="162">
        <v>15.26</v>
      </c>
      <c r="I1565" s="163"/>
      <c r="J1565" s="158" t="s">
        <v>64</v>
      </c>
      <c r="K1565" s="159"/>
      <c r="L1565" s="153">
        <v>9</v>
      </c>
      <c r="M1565" s="154">
        <f t="shared" si="206"/>
        <v>17.98</v>
      </c>
      <c r="N1565" s="155" t="str">
        <f t="shared" si="207"/>
        <v/>
      </c>
      <c r="O1565" s="156">
        <f t="shared" si="208"/>
        <v>137.34</v>
      </c>
      <c r="P1565" s="156" t="e">
        <f t="shared" si="203"/>
        <v>#VALUE!</v>
      </c>
      <c r="Q1565" s="156" t="e">
        <f t="shared" si="204"/>
        <v>#VALUE!</v>
      </c>
      <c r="R1565" s="157" t="str">
        <f t="shared" si="209"/>
        <v>T</v>
      </c>
      <c r="S1565" s="157">
        <f t="shared" si="205"/>
        <v>17.98</v>
      </c>
      <c r="T1565" s="157">
        <f t="shared" si="202"/>
        <v>0</v>
      </c>
      <c r="U1565" s="157">
        <f>IF(M1565&lt;&gt;0,IF(M1565=SVS,0,IF(M1565=SVSg,0,IF(M1565=Stundenverrechnungssatz!G6535,0,IF(M1565=Stundenverrechnungssatz!I6535,0,IF(M1565=Stundenverrechnungssatz!K6535,0,IF(M1565=Stundenverrechnungssatz!M6535,0,1)))))))</f>
        <v>0</v>
      </c>
      <c r="V1565" s="20"/>
    </row>
    <row r="1566" spans="1:22" s="38" customFormat="1" ht="15" customHeight="1" x14ac:dyDescent="0.2">
      <c r="A1566" s="160">
        <v>1564</v>
      </c>
      <c r="B1566" s="161" t="s">
        <v>1856</v>
      </c>
      <c r="C1566" s="161" t="s">
        <v>1489</v>
      </c>
      <c r="D1566" s="161" t="s">
        <v>285</v>
      </c>
      <c r="E1566" s="161" t="s">
        <v>1652</v>
      </c>
      <c r="F1566" s="161" t="s">
        <v>264</v>
      </c>
      <c r="G1566" s="161" t="s">
        <v>259</v>
      </c>
      <c r="H1566" s="162">
        <v>7.63</v>
      </c>
      <c r="I1566" s="163"/>
      <c r="J1566" s="158" t="s">
        <v>64</v>
      </c>
      <c r="K1566" s="159"/>
      <c r="L1566" s="153">
        <v>9</v>
      </c>
      <c r="M1566" s="154">
        <f t="shared" si="206"/>
        <v>17.98</v>
      </c>
      <c r="N1566" s="155" t="str">
        <f t="shared" si="207"/>
        <v/>
      </c>
      <c r="O1566" s="156">
        <f t="shared" si="208"/>
        <v>68.67</v>
      </c>
      <c r="P1566" s="156" t="e">
        <f t="shared" si="203"/>
        <v>#VALUE!</v>
      </c>
      <c r="Q1566" s="156" t="e">
        <f t="shared" si="204"/>
        <v>#VALUE!</v>
      </c>
      <c r="R1566" s="157" t="str">
        <f t="shared" si="209"/>
        <v>T</v>
      </c>
      <c r="S1566" s="157">
        <f t="shared" si="205"/>
        <v>17.98</v>
      </c>
      <c r="T1566" s="157">
        <f t="shared" si="202"/>
        <v>0</v>
      </c>
      <c r="U1566" s="157">
        <f>IF(M1566&lt;&gt;0,IF(M1566=SVS,0,IF(M1566=SVSg,0,IF(M1566=Stundenverrechnungssatz!G6536,0,IF(M1566=Stundenverrechnungssatz!I6536,0,IF(M1566=Stundenverrechnungssatz!K6536,0,IF(M1566=Stundenverrechnungssatz!M6536,0,1)))))))</f>
        <v>0</v>
      </c>
      <c r="V1566" s="20"/>
    </row>
    <row r="1567" spans="1:22" s="38" customFormat="1" ht="15" customHeight="1" x14ac:dyDescent="0.2">
      <c r="A1567" s="160">
        <v>1565</v>
      </c>
      <c r="B1567" s="161" t="s">
        <v>1856</v>
      </c>
      <c r="C1567" s="161" t="s">
        <v>1489</v>
      </c>
      <c r="D1567" s="161" t="s">
        <v>285</v>
      </c>
      <c r="E1567" s="161" t="s">
        <v>1653</v>
      </c>
      <c r="F1567" s="161" t="s">
        <v>227</v>
      </c>
      <c r="G1567" s="161" t="s">
        <v>351</v>
      </c>
      <c r="H1567" s="162">
        <v>37.049999999999997</v>
      </c>
      <c r="I1567" s="163"/>
      <c r="J1567" s="158" t="s">
        <v>31</v>
      </c>
      <c r="K1567" s="159"/>
      <c r="L1567" s="153">
        <v>96.05</v>
      </c>
      <c r="M1567" s="154">
        <f t="shared" si="206"/>
        <v>17.98</v>
      </c>
      <c r="N1567" s="155" t="str">
        <f t="shared" si="207"/>
        <v/>
      </c>
      <c r="O1567" s="156">
        <f t="shared" si="208"/>
        <v>3558.6524999999997</v>
      </c>
      <c r="P1567" s="156" t="e">
        <f t="shared" si="203"/>
        <v>#VALUE!</v>
      </c>
      <c r="Q1567" s="156" t="e">
        <f t="shared" si="204"/>
        <v>#VALUE!</v>
      </c>
      <c r="R1567" s="157" t="str">
        <f t="shared" si="209"/>
        <v>A</v>
      </c>
      <c r="S1567" s="157">
        <f t="shared" si="205"/>
        <v>17.98</v>
      </c>
      <c r="T1567" s="157">
        <f t="shared" si="202"/>
        <v>0</v>
      </c>
      <c r="U1567" s="157">
        <f>IF(M1567&lt;&gt;0,IF(M1567=SVS,0,IF(M1567=SVSg,0,IF(M1567=Stundenverrechnungssatz!G6537,0,IF(M1567=Stundenverrechnungssatz!I6537,0,IF(M1567=Stundenverrechnungssatz!K6537,0,IF(M1567=Stundenverrechnungssatz!M6537,0,1)))))))</f>
        <v>0</v>
      </c>
      <c r="V1567" s="20"/>
    </row>
    <row r="1568" spans="1:22" s="38" customFormat="1" ht="15" customHeight="1" x14ac:dyDescent="0.2">
      <c r="A1568" s="160">
        <v>1566</v>
      </c>
      <c r="B1568" s="161" t="s">
        <v>1856</v>
      </c>
      <c r="C1568" s="161" t="s">
        <v>1489</v>
      </c>
      <c r="D1568" s="161" t="s">
        <v>1654</v>
      </c>
      <c r="E1568" s="161" t="s">
        <v>1604</v>
      </c>
      <c r="F1568" s="161" t="s">
        <v>229</v>
      </c>
      <c r="G1568" s="161" t="s">
        <v>221</v>
      </c>
      <c r="H1568" s="162">
        <v>61.53</v>
      </c>
      <c r="I1568" s="163" t="s">
        <v>214</v>
      </c>
      <c r="J1568" s="158" t="s">
        <v>32</v>
      </c>
      <c r="K1568" s="159"/>
      <c r="L1568" s="153">
        <v>96.05</v>
      </c>
      <c r="M1568" s="154">
        <f t="shared" si="206"/>
        <v>17.98</v>
      </c>
      <c r="N1568" s="155" t="str">
        <f t="shared" si="207"/>
        <v/>
      </c>
      <c r="O1568" s="156">
        <f t="shared" si="208"/>
        <v>5909.9565000000002</v>
      </c>
      <c r="P1568" s="156" t="e">
        <f t="shared" si="203"/>
        <v>#VALUE!</v>
      </c>
      <c r="Q1568" s="156" t="e">
        <f t="shared" si="204"/>
        <v>#VALUE!</v>
      </c>
      <c r="R1568" s="157" t="str">
        <f t="shared" si="209"/>
        <v>B</v>
      </c>
      <c r="S1568" s="157">
        <f t="shared" si="205"/>
        <v>17.98</v>
      </c>
      <c r="T1568" s="157">
        <f t="shared" si="202"/>
        <v>61.53</v>
      </c>
      <c r="U1568" s="157">
        <f>IF(M1568&lt;&gt;0,IF(M1568=SVS,0,IF(M1568=SVSg,0,IF(M1568=Stundenverrechnungssatz!G6538,0,IF(M1568=Stundenverrechnungssatz!I6538,0,IF(M1568=Stundenverrechnungssatz!K6538,0,IF(M1568=Stundenverrechnungssatz!M6538,0,1)))))))</f>
        <v>0</v>
      </c>
      <c r="V1568" s="20"/>
    </row>
    <row r="1569" spans="1:22" s="38" customFormat="1" ht="15" customHeight="1" x14ac:dyDescent="0.2">
      <c r="A1569" s="160">
        <v>1567</v>
      </c>
      <c r="B1569" s="161" t="s">
        <v>1856</v>
      </c>
      <c r="C1569" s="161" t="s">
        <v>1489</v>
      </c>
      <c r="D1569" s="161" t="s">
        <v>1654</v>
      </c>
      <c r="E1569" s="161" t="s">
        <v>1605</v>
      </c>
      <c r="F1569" s="161" t="s">
        <v>341</v>
      </c>
      <c r="G1569" s="161" t="s">
        <v>221</v>
      </c>
      <c r="H1569" s="162">
        <v>5.25</v>
      </c>
      <c r="I1569" s="163"/>
      <c r="J1569" s="158" t="s">
        <v>66</v>
      </c>
      <c r="K1569" s="159"/>
      <c r="L1569" s="153">
        <v>1</v>
      </c>
      <c r="M1569" s="154">
        <f t="shared" si="206"/>
        <v>17.98</v>
      </c>
      <c r="N1569" s="155" t="str">
        <f t="shared" si="207"/>
        <v/>
      </c>
      <c r="O1569" s="156">
        <f t="shared" si="208"/>
        <v>5.25</v>
      </c>
      <c r="P1569" s="156" t="e">
        <f t="shared" si="203"/>
        <v>#VALUE!</v>
      </c>
      <c r="Q1569" s="156" t="e">
        <f t="shared" si="204"/>
        <v>#VALUE!</v>
      </c>
      <c r="R1569" s="157" t="str">
        <f t="shared" si="209"/>
        <v>T</v>
      </c>
      <c r="S1569" s="157">
        <f t="shared" si="205"/>
        <v>17.98</v>
      </c>
      <c r="T1569" s="157">
        <f t="shared" si="202"/>
        <v>0</v>
      </c>
      <c r="U1569" s="157">
        <f>IF(M1569&lt;&gt;0,IF(M1569=SVS,0,IF(M1569=SVSg,0,IF(M1569=Stundenverrechnungssatz!G6539,0,IF(M1569=Stundenverrechnungssatz!I6539,0,IF(M1569=Stundenverrechnungssatz!K6539,0,IF(M1569=Stundenverrechnungssatz!M6539,0,1)))))))</f>
        <v>0</v>
      </c>
      <c r="V1569" s="20"/>
    </row>
    <row r="1570" spans="1:22" s="38" customFormat="1" ht="15" customHeight="1" x14ac:dyDescent="0.2">
      <c r="A1570" s="160">
        <v>1568</v>
      </c>
      <c r="B1570" s="161" t="s">
        <v>1856</v>
      </c>
      <c r="C1570" s="161" t="s">
        <v>1489</v>
      </c>
      <c r="D1570" s="161" t="s">
        <v>1654</v>
      </c>
      <c r="E1570" s="161" t="s">
        <v>1655</v>
      </c>
      <c r="F1570" s="161" t="s">
        <v>229</v>
      </c>
      <c r="G1570" s="161" t="s">
        <v>221</v>
      </c>
      <c r="H1570" s="162">
        <v>61.8</v>
      </c>
      <c r="I1570" s="163" t="s">
        <v>214</v>
      </c>
      <c r="J1570" s="158" t="s">
        <v>32</v>
      </c>
      <c r="K1570" s="159"/>
      <c r="L1570" s="153">
        <v>96.05</v>
      </c>
      <c r="M1570" s="154">
        <f t="shared" si="206"/>
        <v>17.98</v>
      </c>
      <c r="N1570" s="155" t="str">
        <f t="shared" si="207"/>
        <v/>
      </c>
      <c r="O1570" s="156">
        <f t="shared" si="208"/>
        <v>5935.8899999999994</v>
      </c>
      <c r="P1570" s="156" t="e">
        <f t="shared" si="203"/>
        <v>#VALUE!</v>
      </c>
      <c r="Q1570" s="156" t="e">
        <f t="shared" si="204"/>
        <v>#VALUE!</v>
      </c>
      <c r="R1570" s="157" t="str">
        <f t="shared" si="209"/>
        <v>B</v>
      </c>
      <c r="S1570" s="157">
        <f t="shared" si="205"/>
        <v>17.98</v>
      </c>
      <c r="T1570" s="157">
        <f t="shared" si="202"/>
        <v>61.8</v>
      </c>
      <c r="U1570" s="157">
        <f>IF(M1570&lt;&gt;0,IF(M1570=SVS,0,IF(M1570=SVSg,0,IF(M1570=Stundenverrechnungssatz!G6540,0,IF(M1570=Stundenverrechnungssatz!I6540,0,IF(M1570=Stundenverrechnungssatz!K6540,0,IF(M1570=Stundenverrechnungssatz!M6540,0,1)))))))</f>
        <v>0</v>
      </c>
      <c r="V1570" s="20"/>
    </row>
    <row r="1571" spans="1:22" s="38" customFormat="1" ht="15" customHeight="1" x14ac:dyDescent="0.2">
      <c r="A1571" s="160">
        <v>1569</v>
      </c>
      <c r="B1571" s="161" t="s">
        <v>1856</v>
      </c>
      <c r="C1571" s="161" t="s">
        <v>1489</v>
      </c>
      <c r="D1571" s="161" t="s">
        <v>1654</v>
      </c>
      <c r="E1571" s="161" t="s">
        <v>1656</v>
      </c>
      <c r="F1571" s="161" t="s">
        <v>229</v>
      </c>
      <c r="G1571" s="161" t="s">
        <v>221</v>
      </c>
      <c r="H1571" s="162">
        <v>60.16</v>
      </c>
      <c r="I1571" s="163" t="s">
        <v>214</v>
      </c>
      <c r="J1571" s="158" t="s">
        <v>32</v>
      </c>
      <c r="K1571" s="159"/>
      <c r="L1571" s="153">
        <v>96.05</v>
      </c>
      <c r="M1571" s="154">
        <f t="shared" si="206"/>
        <v>17.98</v>
      </c>
      <c r="N1571" s="155" t="str">
        <f t="shared" si="207"/>
        <v/>
      </c>
      <c r="O1571" s="156">
        <f t="shared" si="208"/>
        <v>5778.3679999999995</v>
      </c>
      <c r="P1571" s="156" t="e">
        <f t="shared" si="203"/>
        <v>#VALUE!</v>
      </c>
      <c r="Q1571" s="156" t="e">
        <f t="shared" si="204"/>
        <v>#VALUE!</v>
      </c>
      <c r="R1571" s="157" t="str">
        <f t="shared" si="209"/>
        <v>B</v>
      </c>
      <c r="S1571" s="157">
        <f t="shared" si="205"/>
        <v>17.98</v>
      </c>
      <c r="T1571" s="157">
        <f t="shared" si="202"/>
        <v>60.16</v>
      </c>
      <c r="U1571" s="157">
        <f>IF(M1571&lt;&gt;0,IF(M1571=SVS,0,IF(M1571=SVSg,0,IF(M1571=Stundenverrechnungssatz!G6541,0,IF(M1571=Stundenverrechnungssatz!I6541,0,IF(M1571=Stundenverrechnungssatz!K6541,0,IF(M1571=Stundenverrechnungssatz!M6541,0,1)))))))</f>
        <v>0</v>
      </c>
      <c r="V1571" s="20"/>
    </row>
    <row r="1572" spans="1:22" s="38" customFormat="1" ht="15" customHeight="1" x14ac:dyDescent="0.2">
      <c r="A1572" s="160">
        <v>1570</v>
      </c>
      <c r="B1572" s="161" t="s">
        <v>1856</v>
      </c>
      <c r="C1572" s="161" t="s">
        <v>1489</v>
      </c>
      <c r="D1572" s="161" t="s">
        <v>1654</v>
      </c>
      <c r="E1572" s="161" t="s">
        <v>1657</v>
      </c>
      <c r="F1572" s="161" t="s">
        <v>341</v>
      </c>
      <c r="G1572" s="161" t="s">
        <v>221</v>
      </c>
      <c r="H1572" s="162">
        <v>5.25</v>
      </c>
      <c r="I1572" s="163"/>
      <c r="J1572" s="158" t="s">
        <v>66</v>
      </c>
      <c r="K1572" s="159"/>
      <c r="L1572" s="153">
        <v>1</v>
      </c>
      <c r="M1572" s="154">
        <f t="shared" si="206"/>
        <v>17.98</v>
      </c>
      <c r="N1572" s="155" t="str">
        <f t="shared" si="207"/>
        <v/>
      </c>
      <c r="O1572" s="156">
        <f t="shared" si="208"/>
        <v>5.25</v>
      </c>
      <c r="P1572" s="156" t="e">
        <f t="shared" si="203"/>
        <v>#VALUE!</v>
      </c>
      <c r="Q1572" s="156" t="e">
        <f t="shared" si="204"/>
        <v>#VALUE!</v>
      </c>
      <c r="R1572" s="157" t="str">
        <f t="shared" si="209"/>
        <v>T</v>
      </c>
      <c r="S1572" s="157">
        <f t="shared" si="205"/>
        <v>17.98</v>
      </c>
      <c r="T1572" s="157">
        <f t="shared" si="202"/>
        <v>0</v>
      </c>
      <c r="U1572" s="157">
        <f>IF(M1572&lt;&gt;0,IF(M1572=SVS,0,IF(M1572=SVSg,0,IF(M1572=Stundenverrechnungssatz!G6542,0,IF(M1572=Stundenverrechnungssatz!I6542,0,IF(M1572=Stundenverrechnungssatz!K6542,0,IF(M1572=Stundenverrechnungssatz!M6542,0,1)))))))</f>
        <v>0</v>
      </c>
      <c r="V1572" s="20"/>
    </row>
    <row r="1573" spans="1:22" s="38" customFormat="1" ht="15" customHeight="1" x14ac:dyDescent="0.2">
      <c r="A1573" s="160">
        <v>1571</v>
      </c>
      <c r="B1573" s="161" t="s">
        <v>1856</v>
      </c>
      <c r="C1573" s="161" t="s">
        <v>1489</v>
      </c>
      <c r="D1573" s="161" t="s">
        <v>1654</v>
      </c>
      <c r="E1573" s="161" t="s">
        <v>1658</v>
      </c>
      <c r="F1573" s="161" t="s">
        <v>229</v>
      </c>
      <c r="G1573" s="161" t="s">
        <v>221</v>
      </c>
      <c r="H1573" s="162">
        <v>61.53</v>
      </c>
      <c r="I1573" s="163" t="s">
        <v>214</v>
      </c>
      <c r="J1573" s="158" t="s">
        <v>32</v>
      </c>
      <c r="K1573" s="159"/>
      <c r="L1573" s="153">
        <v>96.05</v>
      </c>
      <c r="M1573" s="154">
        <f t="shared" si="206"/>
        <v>17.98</v>
      </c>
      <c r="N1573" s="155" t="str">
        <f t="shared" si="207"/>
        <v/>
      </c>
      <c r="O1573" s="156">
        <f t="shared" si="208"/>
        <v>5909.9565000000002</v>
      </c>
      <c r="P1573" s="156" t="e">
        <f t="shared" si="203"/>
        <v>#VALUE!</v>
      </c>
      <c r="Q1573" s="156" t="e">
        <f t="shared" si="204"/>
        <v>#VALUE!</v>
      </c>
      <c r="R1573" s="157" t="str">
        <f t="shared" si="209"/>
        <v>B</v>
      </c>
      <c r="S1573" s="157">
        <f t="shared" si="205"/>
        <v>17.98</v>
      </c>
      <c r="T1573" s="157">
        <f t="shared" si="202"/>
        <v>61.53</v>
      </c>
      <c r="U1573" s="157">
        <f>IF(M1573&lt;&gt;0,IF(M1573=SVS,0,IF(M1573=SVSg,0,IF(M1573=Stundenverrechnungssatz!G6543,0,IF(M1573=Stundenverrechnungssatz!I6543,0,IF(M1573=Stundenverrechnungssatz!K6543,0,IF(M1573=Stundenverrechnungssatz!M6543,0,1)))))))</f>
        <v>0</v>
      </c>
      <c r="V1573" s="20"/>
    </row>
    <row r="1574" spans="1:22" s="38" customFormat="1" ht="15" customHeight="1" x14ac:dyDescent="0.2">
      <c r="A1574" s="160">
        <v>1572</v>
      </c>
      <c r="B1574" s="161" t="s">
        <v>1856</v>
      </c>
      <c r="C1574" s="161" t="s">
        <v>1489</v>
      </c>
      <c r="D1574" s="161" t="s">
        <v>1654</v>
      </c>
      <c r="E1574" s="161" t="s">
        <v>1659</v>
      </c>
      <c r="F1574" s="161" t="s">
        <v>212</v>
      </c>
      <c r="G1574" s="161" t="s">
        <v>221</v>
      </c>
      <c r="H1574" s="162">
        <v>9.94</v>
      </c>
      <c r="I1574" s="163" t="s">
        <v>214</v>
      </c>
      <c r="J1574" s="158" t="s">
        <v>36</v>
      </c>
      <c r="K1574" s="159"/>
      <c r="L1574" s="153">
        <v>191.11</v>
      </c>
      <c r="M1574" s="154">
        <f t="shared" si="206"/>
        <v>17.98</v>
      </c>
      <c r="N1574" s="155" t="str">
        <f t="shared" si="207"/>
        <v/>
      </c>
      <c r="O1574" s="156">
        <f t="shared" si="208"/>
        <v>1899.6333999999999</v>
      </c>
      <c r="P1574" s="156" t="e">
        <f t="shared" si="203"/>
        <v>#VALUE!</v>
      </c>
      <c r="Q1574" s="156" t="e">
        <f t="shared" si="204"/>
        <v>#VALUE!</v>
      </c>
      <c r="R1574" s="157" t="str">
        <f t="shared" si="209"/>
        <v>F</v>
      </c>
      <c r="S1574" s="157">
        <f t="shared" si="205"/>
        <v>17.98</v>
      </c>
      <c r="T1574" s="157">
        <f t="shared" si="202"/>
        <v>9.94</v>
      </c>
      <c r="U1574" s="157">
        <f>IF(M1574&lt;&gt;0,IF(M1574=SVS,0,IF(M1574=SVSg,0,IF(M1574=Stundenverrechnungssatz!G6544,0,IF(M1574=Stundenverrechnungssatz!I6544,0,IF(M1574=Stundenverrechnungssatz!K6544,0,IF(M1574=Stundenverrechnungssatz!M6544,0,1)))))))</f>
        <v>0</v>
      </c>
      <c r="V1574" s="20"/>
    </row>
    <row r="1575" spans="1:22" s="38" customFormat="1" ht="15" customHeight="1" x14ac:dyDescent="0.2">
      <c r="A1575" s="160">
        <v>1573</v>
      </c>
      <c r="B1575" s="161" t="s">
        <v>1856</v>
      </c>
      <c r="C1575" s="161" t="s">
        <v>1489</v>
      </c>
      <c r="D1575" s="161" t="s">
        <v>1654</v>
      </c>
      <c r="E1575" s="161" t="s">
        <v>1660</v>
      </c>
      <c r="F1575" s="161" t="s">
        <v>212</v>
      </c>
      <c r="G1575" s="161" t="s">
        <v>221</v>
      </c>
      <c r="H1575" s="162">
        <v>9.94</v>
      </c>
      <c r="I1575" s="163" t="s">
        <v>214</v>
      </c>
      <c r="J1575" s="158" t="s">
        <v>36</v>
      </c>
      <c r="K1575" s="159"/>
      <c r="L1575" s="153">
        <v>191.11</v>
      </c>
      <c r="M1575" s="154">
        <f t="shared" si="206"/>
        <v>17.98</v>
      </c>
      <c r="N1575" s="155" t="str">
        <f t="shared" si="207"/>
        <v/>
      </c>
      <c r="O1575" s="156">
        <f t="shared" si="208"/>
        <v>1899.6333999999999</v>
      </c>
      <c r="P1575" s="156" t="e">
        <f t="shared" si="203"/>
        <v>#VALUE!</v>
      </c>
      <c r="Q1575" s="156" t="e">
        <f t="shared" si="204"/>
        <v>#VALUE!</v>
      </c>
      <c r="R1575" s="157" t="str">
        <f t="shared" si="209"/>
        <v>F</v>
      </c>
      <c r="S1575" s="157">
        <f t="shared" si="205"/>
        <v>17.98</v>
      </c>
      <c r="T1575" s="157">
        <f t="shared" si="202"/>
        <v>9.94</v>
      </c>
      <c r="U1575" s="157">
        <f>IF(M1575&lt;&gt;0,IF(M1575=SVS,0,IF(M1575=SVSg,0,IF(M1575=Stundenverrechnungssatz!G6545,0,IF(M1575=Stundenverrechnungssatz!I6545,0,IF(M1575=Stundenverrechnungssatz!K6545,0,IF(M1575=Stundenverrechnungssatz!M6545,0,1)))))))</f>
        <v>0</v>
      </c>
      <c r="V1575" s="20"/>
    </row>
    <row r="1576" spans="1:22" s="38" customFormat="1" ht="15" customHeight="1" x14ac:dyDescent="0.2">
      <c r="A1576" s="160">
        <v>1574</v>
      </c>
      <c r="B1576" s="161" t="s">
        <v>1856</v>
      </c>
      <c r="C1576" s="161" t="s">
        <v>1489</v>
      </c>
      <c r="D1576" s="161" t="s">
        <v>339</v>
      </c>
      <c r="E1576" s="161" t="s">
        <v>1661</v>
      </c>
      <c r="F1576" s="161" t="s">
        <v>344</v>
      </c>
      <c r="G1576" s="161" t="s">
        <v>259</v>
      </c>
      <c r="H1576" s="162">
        <v>15.54</v>
      </c>
      <c r="I1576" s="163"/>
      <c r="J1576" s="158" t="s">
        <v>66</v>
      </c>
      <c r="K1576" s="159"/>
      <c r="L1576" s="153">
        <v>1</v>
      </c>
      <c r="M1576" s="154">
        <f t="shared" si="206"/>
        <v>17.98</v>
      </c>
      <c r="N1576" s="155" t="str">
        <f t="shared" si="207"/>
        <v/>
      </c>
      <c r="O1576" s="156">
        <f t="shared" si="208"/>
        <v>15.54</v>
      </c>
      <c r="P1576" s="156" t="e">
        <f t="shared" si="203"/>
        <v>#VALUE!</v>
      </c>
      <c r="Q1576" s="156" t="e">
        <f t="shared" si="204"/>
        <v>#VALUE!</v>
      </c>
      <c r="R1576" s="157" t="str">
        <f t="shared" si="209"/>
        <v>T</v>
      </c>
      <c r="S1576" s="157">
        <f t="shared" si="205"/>
        <v>17.98</v>
      </c>
      <c r="T1576" s="157">
        <f t="shared" si="202"/>
        <v>0</v>
      </c>
      <c r="U1576" s="157">
        <f>IF(M1576&lt;&gt;0,IF(M1576=SVS,0,IF(M1576=SVSg,0,IF(M1576=Stundenverrechnungssatz!G6546,0,IF(M1576=Stundenverrechnungssatz!I6546,0,IF(M1576=Stundenverrechnungssatz!K6546,0,IF(M1576=Stundenverrechnungssatz!M6546,0,1)))))))</f>
        <v>0</v>
      </c>
      <c r="V1576" s="20"/>
    </row>
    <row r="1577" spans="1:22" s="38" customFormat="1" ht="15" customHeight="1" x14ac:dyDescent="0.2">
      <c r="A1577" s="160">
        <v>1575</v>
      </c>
      <c r="B1577" s="161" t="s">
        <v>1856</v>
      </c>
      <c r="C1577" s="161" t="s">
        <v>1489</v>
      </c>
      <c r="D1577" s="161" t="s">
        <v>339</v>
      </c>
      <c r="E1577" s="161" t="s">
        <v>1662</v>
      </c>
      <c r="F1577" s="161" t="s">
        <v>344</v>
      </c>
      <c r="G1577" s="161" t="s">
        <v>259</v>
      </c>
      <c r="H1577" s="162">
        <v>8.56</v>
      </c>
      <c r="I1577" s="163"/>
      <c r="J1577" s="158" t="s">
        <v>66</v>
      </c>
      <c r="K1577" s="159"/>
      <c r="L1577" s="153">
        <v>1</v>
      </c>
      <c r="M1577" s="154">
        <f t="shared" si="206"/>
        <v>17.98</v>
      </c>
      <c r="N1577" s="155" t="str">
        <f t="shared" si="207"/>
        <v/>
      </c>
      <c r="O1577" s="156">
        <f t="shared" si="208"/>
        <v>8.56</v>
      </c>
      <c r="P1577" s="156" t="e">
        <f t="shared" si="203"/>
        <v>#VALUE!</v>
      </c>
      <c r="Q1577" s="156" t="e">
        <f t="shared" si="204"/>
        <v>#VALUE!</v>
      </c>
      <c r="R1577" s="157" t="str">
        <f t="shared" si="209"/>
        <v>T</v>
      </c>
      <c r="S1577" s="157">
        <f t="shared" si="205"/>
        <v>17.98</v>
      </c>
      <c r="T1577" s="157">
        <f t="shared" si="202"/>
        <v>0</v>
      </c>
      <c r="U1577" s="157">
        <f>IF(M1577&lt;&gt;0,IF(M1577=SVS,0,IF(M1577=SVSg,0,IF(M1577=Stundenverrechnungssatz!G6547,0,IF(M1577=Stundenverrechnungssatz!I6547,0,IF(M1577=Stundenverrechnungssatz!K6547,0,IF(M1577=Stundenverrechnungssatz!M6547,0,1)))))))</f>
        <v>0</v>
      </c>
      <c r="V1577" s="20"/>
    </row>
    <row r="1578" spans="1:22" s="38" customFormat="1" ht="15" customHeight="1" x14ac:dyDescent="0.2">
      <c r="A1578" s="160">
        <v>1576</v>
      </c>
      <c r="B1578" s="161" t="s">
        <v>1856</v>
      </c>
      <c r="C1578" s="161" t="s">
        <v>1489</v>
      </c>
      <c r="D1578" s="161" t="s">
        <v>339</v>
      </c>
      <c r="E1578" s="161" t="s">
        <v>1663</v>
      </c>
      <c r="F1578" s="161" t="s">
        <v>212</v>
      </c>
      <c r="G1578" s="161" t="s">
        <v>259</v>
      </c>
      <c r="H1578" s="162">
        <v>23.93</v>
      </c>
      <c r="I1578" s="163"/>
      <c r="J1578" s="158" t="s">
        <v>55</v>
      </c>
      <c r="K1578" s="159"/>
      <c r="L1578" s="153">
        <v>96.05</v>
      </c>
      <c r="M1578" s="154">
        <f t="shared" si="206"/>
        <v>17.98</v>
      </c>
      <c r="N1578" s="155" t="str">
        <f t="shared" si="207"/>
        <v/>
      </c>
      <c r="O1578" s="156">
        <f t="shared" si="208"/>
        <v>2298.4764999999998</v>
      </c>
      <c r="P1578" s="156" t="e">
        <f t="shared" si="203"/>
        <v>#VALUE!</v>
      </c>
      <c r="Q1578" s="156" t="e">
        <f t="shared" si="204"/>
        <v>#VALUE!</v>
      </c>
      <c r="R1578" s="157" t="str">
        <f t="shared" si="209"/>
        <v>F</v>
      </c>
      <c r="S1578" s="157">
        <f t="shared" si="205"/>
        <v>17.98</v>
      </c>
      <c r="T1578" s="157">
        <f t="shared" si="202"/>
        <v>0</v>
      </c>
      <c r="U1578" s="157">
        <f>IF(M1578&lt;&gt;0,IF(M1578=SVS,0,IF(M1578=SVSg,0,IF(M1578=Stundenverrechnungssatz!G6548,0,IF(M1578=Stundenverrechnungssatz!I6548,0,IF(M1578=Stundenverrechnungssatz!K6548,0,IF(M1578=Stundenverrechnungssatz!M6548,0,1)))))))</f>
        <v>0</v>
      </c>
      <c r="V1578" s="20"/>
    </row>
    <row r="1579" spans="1:22" s="38" customFormat="1" ht="15" customHeight="1" x14ac:dyDescent="0.2">
      <c r="A1579" s="160">
        <v>1577</v>
      </c>
      <c r="B1579" s="161" t="s">
        <v>1664</v>
      </c>
      <c r="C1579" s="161" t="s">
        <v>1665</v>
      </c>
      <c r="D1579" s="161" t="s">
        <v>444</v>
      </c>
      <c r="E1579" s="161" t="s">
        <v>1666</v>
      </c>
      <c r="F1579" s="161" t="s">
        <v>260</v>
      </c>
      <c r="G1579" s="161" t="s">
        <v>221</v>
      </c>
      <c r="H1579" s="162">
        <v>35.36</v>
      </c>
      <c r="I1579" s="163" t="s">
        <v>214</v>
      </c>
      <c r="J1579" s="158" t="s">
        <v>57</v>
      </c>
      <c r="K1579" s="159"/>
      <c r="L1579" s="153">
        <v>96.05</v>
      </c>
      <c r="M1579" s="154">
        <f t="shared" si="206"/>
        <v>17.98</v>
      </c>
      <c r="N1579" s="155" t="str">
        <f t="shared" si="207"/>
        <v/>
      </c>
      <c r="O1579" s="156">
        <f t="shared" si="208"/>
        <v>3396.328</v>
      </c>
      <c r="P1579" s="156" t="e">
        <f t="shared" si="203"/>
        <v>#VALUE!</v>
      </c>
      <c r="Q1579" s="156" t="e">
        <f t="shared" si="204"/>
        <v>#VALUE!</v>
      </c>
      <c r="R1579" s="157" t="str">
        <f t="shared" si="209"/>
        <v>G</v>
      </c>
      <c r="S1579" s="157">
        <f t="shared" si="205"/>
        <v>17.98</v>
      </c>
      <c r="T1579" s="157">
        <f t="shared" si="202"/>
        <v>35.36</v>
      </c>
      <c r="U1579" s="157">
        <f>IF(M1579&lt;&gt;0,IF(M1579=SVS,0,IF(M1579=SVSg,0,IF(M1579=Stundenverrechnungssatz!G6549,0,IF(M1579=Stundenverrechnungssatz!I6549,0,IF(M1579=Stundenverrechnungssatz!K6549,0,IF(M1579=Stundenverrechnungssatz!M6549,0,1)))))))</f>
        <v>0</v>
      </c>
      <c r="V1579" s="20"/>
    </row>
    <row r="1580" spans="1:22" s="38" customFormat="1" ht="15" customHeight="1" x14ac:dyDescent="0.2">
      <c r="A1580" s="160">
        <v>1578</v>
      </c>
      <c r="B1580" s="161" t="s">
        <v>1664</v>
      </c>
      <c r="C1580" s="161" t="s">
        <v>1665</v>
      </c>
      <c r="D1580" s="161" t="s">
        <v>444</v>
      </c>
      <c r="E1580" s="161" t="s">
        <v>1667</v>
      </c>
      <c r="F1580" s="161" t="s">
        <v>229</v>
      </c>
      <c r="G1580" s="161" t="s">
        <v>221</v>
      </c>
      <c r="H1580" s="162">
        <v>113.04</v>
      </c>
      <c r="I1580" s="163" t="s">
        <v>214</v>
      </c>
      <c r="J1580" s="158" t="s">
        <v>32</v>
      </c>
      <c r="K1580" s="159"/>
      <c r="L1580" s="153">
        <v>96.05</v>
      </c>
      <c r="M1580" s="154">
        <f t="shared" si="206"/>
        <v>17.98</v>
      </c>
      <c r="N1580" s="155" t="str">
        <f t="shared" si="207"/>
        <v/>
      </c>
      <c r="O1580" s="156">
        <f t="shared" si="208"/>
        <v>10857.492</v>
      </c>
      <c r="P1580" s="156" t="e">
        <f t="shared" si="203"/>
        <v>#VALUE!</v>
      </c>
      <c r="Q1580" s="156" t="e">
        <f t="shared" si="204"/>
        <v>#VALUE!</v>
      </c>
      <c r="R1580" s="157" t="str">
        <f t="shared" si="209"/>
        <v>B</v>
      </c>
      <c r="S1580" s="157">
        <f t="shared" si="205"/>
        <v>17.98</v>
      </c>
      <c r="T1580" s="157">
        <f t="shared" si="202"/>
        <v>113.04</v>
      </c>
      <c r="U1580" s="157">
        <f>IF(M1580&lt;&gt;0,IF(M1580=SVS,0,IF(M1580=SVSg,0,IF(M1580=Stundenverrechnungssatz!G6550,0,IF(M1580=Stundenverrechnungssatz!I6550,0,IF(M1580=Stundenverrechnungssatz!K6550,0,IF(M1580=Stundenverrechnungssatz!M6550,0,1)))))))</f>
        <v>0</v>
      </c>
      <c r="V1580" s="20"/>
    </row>
    <row r="1581" spans="1:22" s="38" customFormat="1" ht="15" customHeight="1" x14ac:dyDescent="0.2">
      <c r="A1581" s="160">
        <v>1579</v>
      </c>
      <c r="B1581" s="161" t="s">
        <v>1664</v>
      </c>
      <c r="C1581" s="161" t="s">
        <v>1665</v>
      </c>
      <c r="D1581" s="161" t="s">
        <v>444</v>
      </c>
      <c r="E1581" s="161" t="s">
        <v>1668</v>
      </c>
      <c r="F1581" s="161" t="s">
        <v>264</v>
      </c>
      <c r="G1581" s="161" t="s">
        <v>221</v>
      </c>
      <c r="H1581" s="162">
        <v>16.66</v>
      </c>
      <c r="I1581" s="163"/>
      <c r="J1581" s="158" t="s">
        <v>64</v>
      </c>
      <c r="K1581" s="159"/>
      <c r="L1581" s="153">
        <v>9</v>
      </c>
      <c r="M1581" s="154">
        <f t="shared" si="206"/>
        <v>17.98</v>
      </c>
      <c r="N1581" s="155" t="str">
        <f t="shared" si="207"/>
        <v/>
      </c>
      <c r="O1581" s="156">
        <f t="shared" si="208"/>
        <v>149.94</v>
      </c>
      <c r="P1581" s="156" t="e">
        <f t="shared" si="203"/>
        <v>#VALUE!</v>
      </c>
      <c r="Q1581" s="156" t="e">
        <f t="shared" si="204"/>
        <v>#VALUE!</v>
      </c>
      <c r="R1581" s="157" t="str">
        <f t="shared" si="209"/>
        <v>T</v>
      </c>
      <c r="S1581" s="157">
        <f t="shared" si="205"/>
        <v>17.98</v>
      </c>
      <c r="T1581" s="157">
        <f t="shared" si="202"/>
        <v>0</v>
      </c>
      <c r="U1581" s="157">
        <f>IF(M1581&lt;&gt;0,IF(M1581=SVS,0,IF(M1581=SVSg,0,IF(M1581=Stundenverrechnungssatz!G6551,0,IF(M1581=Stundenverrechnungssatz!I6551,0,IF(M1581=Stundenverrechnungssatz!K6551,0,IF(M1581=Stundenverrechnungssatz!M6551,0,1)))))))</f>
        <v>0</v>
      </c>
      <c r="V1581" s="20"/>
    </row>
    <row r="1582" spans="1:22" s="38" customFormat="1" ht="15" customHeight="1" x14ac:dyDescent="0.2">
      <c r="A1582" s="160">
        <v>1580</v>
      </c>
      <c r="B1582" s="161" t="s">
        <v>1664</v>
      </c>
      <c r="C1582" s="161" t="s">
        <v>1665</v>
      </c>
      <c r="D1582" s="161" t="s">
        <v>444</v>
      </c>
      <c r="E1582" s="161" t="s">
        <v>1669</v>
      </c>
      <c r="F1582" s="161" t="s">
        <v>229</v>
      </c>
      <c r="G1582" s="161" t="s">
        <v>221</v>
      </c>
      <c r="H1582" s="162">
        <v>65.25</v>
      </c>
      <c r="I1582" s="163" t="s">
        <v>214</v>
      </c>
      <c r="J1582" s="158" t="s">
        <v>32</v>
      </c>
      <c r="K1582" s="159"/>
      <c r="L1582" s="153">
        <v>96.05</v>
      </c>
      <c r="M1582" s="154">
        <f t="shared" si="206"/>
        <v>17.98</v>
      </c>
      <c r="N1582" s="155" t="str">
        <f t="shared" si="207"/>
        <v/>
      </c>
      <c r="O1582" s="156">
        <f t="shared" si="208"/>
        <v>6267.2624999999998</v>
      </c>
      <c r="P1582" s="156" t="e">
        <f t="shared" si="203"/>
        <v>#VALUE!</v>
      </c>
      <c r="Q1582" s="156" t="e">
        <f t="shared" si="204"/>
        <v>#VALUE!</v>
      </c>
      <c r="R1582" s="157" t="str">
        <f t="shared" si="209"/>
        <v>B</v>
      </c>
      <c r="S1582" s="157">
        <f t="shared" si="205"/>
        <v>17.98</v>
      </c>
      <c r="T1582" s="157">
        <f t="shared" si="202"/>
        <v>65.25</v>
      </c>
      <c r="U1582" s="157">
        <f>IF(M1582&lt;&gt;0,IF(M1582=SVS,0,IF(M1582=SVSg,0,IF(M1582=Stundenverrechnungssatz!G6552,0,IF(M1582=Stundenverrechnungssatz!I6552,0,IF(M1582=Stundenverrechnungssatz!K6552,0,IF(M1582=Stundenverrechnungssatz!M6552,0,1)))))))</f>
        <v>0</v>
      </c>
      <c r="V1582" s="20"/>
    </row>
    <row r="1583" spans="1:22" s="38" customFormat="1" ht="15" customHeight="1" x14ac:dyDescent="0.2">
      <c r="A1583" s="160">
        <v>1581</v>
      </c>
      <c r="B1583" s="161" t="s">
        <v>1664</v>
      </c>
      <c r="C1583" s="161" t="s">
        <v>1665</v>
      </c>
      <c r="D1583" s="161" t="s">
        <v>444</v>
      </c>
      <c r="E1583" s="161" t="s">
        <v>1670</v>
      </c>
      <c r="F1583" s="161" t="s">
        <v>229</v>
      </c>
      <c r="G1583" s="161" t="s">
        <v>221</v>
      </c>
      <c r="H1583" s="162">
        <v>65.25</v>
      </c>
      <c r="I1583" s="163" t="s">
        <v>214</v>
      </c>
      <c r="J1583" s="158" t="s">
        <v>32</v>
      </c>
      <c r="K1583" s="159"/>
      <c r="L1583" s="153">
        <v>96.05</v>
      </c>
      <c r="M1583" s="154">
        <f t="shared" si="206"/>
        <v>17.98</v>
      </c>
      <c r="N1583" s="155" t="str">
        <f t="shared" si="207"/>
        <v/>
      </c>
      <c r="O1583" s="156">
        <f t="shared" si="208"/>
        <v>6267.2624999999998</v>
      </c>
      <c r="P1583" s="156" t="e">
        <f t="shared" si="203"/>
        <v>#VALUE!</v>
      </c>
      <c r="Q1583" s="156" t="e">
        <f t="shared" si="204"/>
        <v>#VALUE!</v>
      </c>
      <c r="R1583" s="157" t="str">
        <f t="shared" si="209"/>
        <v>B</v>
      </c>
      <c r="S1583" s="157">
        <f t="shared" si="205"/>
        <v>17.98</v>
      </c>
      <c r="T1583" s="157">
        <f t="shared" si="202"/>
        <v>65.25</v>
      </c>
      <c r="U1583" s="157">
        <f>IF(M1583&lt;&gt;0,IF(M1583=SVS,0,IF(M1583=SVSg,0,IF(M1583=Stundenverrechnungssatz!G6553,0,IF(M1583=Stundenverrechnungssatz!I6553,0,IF(M1583=Stundenverrechnungssatz!K6553,0,IF(M1583=Stundenverrechnungssatz!M6553,0,1)))))))</f>
        <v>0</v>
      </c>
      <c r="V1583" s="20"/>
    </row>
    <row r="1584" spans="1:22" s="38" customFormat="1" ht="15" customHeight="1" x14ac:dyDescent="0.2">
      <c r="A1584" s="160">
        <v>1582</v>
      </c>
      <c r="B1584" s="161" t="s">
        <v>1664</v>
      </c>
      <c r="C1584" s="161" t="s">
        <v>1665</v>
      </c>
      <c r="D1584" s="161" t="s">
        <v>444</v>
      </c>
      <c r="E1584" s="161" t="s">
        <v>1671</v>
      </c>
      <c r="F1584" s="161" t="s">
        <v>229</v>
      </c>
      <c r="G1584" s="161" t="s">
        <v>221</v>
      </c>
      <c r="H1584" s="162">
        <v>65.25</v>
      </c>
      <c r="I1584" s="163" t="s">
        <v>214</v>
      </c>
      <c r="J1584" s="158" t="s">
        <v>32</v>
      </c>
      <c r="K1584" s="159"/>
      <c r="L1584" s="153">
        <v>96.05</v>
      </c>
      <c r="M1584" s="154">
        <f t="shared" si="206"/>
        <v>17.98</v>
      </c>
      <c r="N1584" s="155" t="str">
        <f t="shared" si="207"/>
        <v/>
      </c>
      <c r="O1584" s="156">
        <f t="shared" si="208"/>
        <v>6267.2624999999998</v>
      </c>
      <c r="P1584" s="156" t="e">
        <f t="shared" si="203"/>
        <v>#VALUE!</v>
      </c>
      <c r="Q1584" s="156" t="e">
        <f t="shared" si="204"/>
        <v>#VALUE!</v>
      </c>
      <c r="R1584" s="157" t="str">
        <f t="shared" si="209"/>
        <v>B</v>
      </c>
      <c r="S1584" s="157">
        <f t="shared" si="205"/>
        <v>17.98</v>
      </c>
      <c r="T1584" s="157">
        <f t="shared" si="202"/>
        <v>65.25</v>
      </c>
      <c r="U1584" s="157">
        <f>IF(M1584&lt;&gt;0,IF(M1584=SVS,0,IF(M1584=SVSg,0,IF(M1584=Stundenverrechnungssatz!G6554,0,IF(M1584=Stundenverrechnungssatz!I6554,0,IF(M1584=Stundenverrechnungssatz!K6554,0,IF(M1584=Stundenverrechnungssatz!M6554,0,1)))))))</f>
        <v>0</v>
      </c>
      <c r="V1584" s="20"/>
    </row>
    <row r="1585" spans="1:22" s="38" customFormat="1" ht="15" customHeight="1" x14ac:dyDescent="0.2">
      <c r="A1585" s="160">
        <v>1583</v>
      </c>
      <c r="B1585" s="161" t="s">
        <v>1664</v>
      </c>
      <c r="C1585" s="161" t="s">
        <v>1665</v>
      </c>
      <c r="D1585" s="161" t="s">
        <v>444</v>
      </c>
      <c r="E1585" s="161" t="s">
        <v>1672</v>
      </c>
      <c r="F1585" s="161" t="s">
        <v>229</v>
      </c>
      <c r="G1585" s="161" t="s">
        <v>221</v>
      </c>
      <c r="H1585" s="162">
        <v>65</v>
      </c>
      <c r="I1585" s="163" t="s">
        <v>214</v>
      </c>
      <c r="J1585" s="158" t="s">
        <v>32</v>
      </c>
      <c r="K1585" s="159"/>
      <c r="L1585" s="153">
        <v>96.05</v>
      </c>
      <c r="M1585" s="154">
        <f t="shared" si="206"/>
        <v>17.98</v>
      </c>
      <c r="N1585" s="155" t="str">
        <f t="shared" si="207"/>
        <v/>
      </c>
      <c r="O1585" s="156">
        <f t="shared" si="208"/>
        <v>6243.25</v>
      </c>
      <c r="P1585" s="156" t="e">
        <f t="shared" si="203"/>
        <v>#VALUE!</v>
      </c>
      <c r="Q1585" s="156" t="e">
        <f t="shared" si="204"/>
        <v>#VALUE!</v>
      </c>
      <c r="R1585" s="157" t="str">
        <f t="shared" si="209"/>
        <v>B</v>
      </c>
      <c r="S1585" s="157">
        <f t="shared" si="205"/>
        <v>17.98</v>
      </c>
      <c r="T1585" s="157">
        <f t="shared" si="202"/>
        <v>65</v>
      </c>
      <c r="U1585" s="157">
        <f>IF(M1585&lt;&gt;0,IF(M1585=SVS,0,IF(M1585=SVSg,0,IF(M1585=Stundenverrechnungssatz!G6555,0,IF(M1585=Stundenverrechnungssatz!I6555,0,IF(M1585=Stundenverrechnungssatz!K6555,0,IF(M1585=Stundenverrechnungssatz!M6555,0,1)))))))</f>
        <v>0</v>
      </c>
      <c r="V1585" s="20"/>
    </row>
    <row r="1586" spans="1:22" s="38" customFormat="1" ht="15" customHeight="1" x14ac:dyDescent="0.2">
      <c r="A1586" s="160">
        <v>1584</v>
      </c>
      <c r="B1586" s="161" t="s">
        <v>1664</v>
      </c>
      <c r="C1586" s="161" t="s">
        <v>1665</v>
      </c>
      <c r="D1586" s="161" t="s">
        <v>444</v>
      </c>
      <c r="E1586" s="161" t="s">
        <v>1673</v>
      </c>
      <c r="F1586" s="161" t="s">
        <v>229</v>
      </c>
      <c r="G1586" s="161" t="s">
        <v>221</v>
      </c>
      <c r="H1586" s="162">
        <v>21.16</v>
      </c>
      <c r="I1586" s="163" t="s">
        <v>214</v>
      </c>
      <c r="J1586" s="158" t="s">
        <v>32</v>
      </c>
      <c r="K1586" s="159"/>
      <c r="L1586" s="153">
        <v>96.05</v>
      </c>
      <c r="M1586" s="154">
        <f t="shared" si="206"/>
        <v>17.98</v>
      </c>
      <c r="N1586" s="155" t="str">
        <f t="shared" si="207"/>
        <v/>
      </c>
      <c r="O1586" s="156">
        <f t="shared" si="208"/>
        <v>2032.4179999999999</v>
      </c>
      <c r="P1586" s="156" t="e">
        <f t="shared" si="203"/>
        <v>#VALUE!</v>
      </c>
      <c r="Q1586" s="156" t="e">
        <f t="shared" si="204"/>
        <v>#VALUE!</v>
      </c>
      <c r="R1586" s="157" t="str">
        <f t="shared" si="209"/>
        <v>B</v>
      </c>
      <c r="S1586" s="157">
        <f t="shared" si="205"/>
        <v>17.98</v>
      </c>
      <c r="T1586" s="157">
        <f t="shared" si="202"/>
        <v>21.16</v>
      </c>
      <c r="U1586" s="157">
        <f>IF(M1586&lt;&gt;0,IF(M1586=SVS,0,IF(M1586=SVSg,0,IF(M1586=Stundenverrechnungssatz!G6556,0,IF(M1586=Stundenverrechnungssatz!I6556,0,IF(M1586=Stundenverrechnungssatz!K6556,0,IF(M1586=Stundenverrechnungssatz!M6556,0,1)))))))</f>
        <v>0</v>
      </c>
      <c r="V1586" s="20"/>
    </row>
    <row r="1587" spans="1:22" s="38" customFormat="1" ht="15" customHeight="1" x14ac:dyDescent="0.2">
      <c r="A1587" s="160">
        <v>1585</v>
      </c>
      <c r="B1587" s="161" t="s">
        <v>1664</v>
      </c>
      <c r="C1587" s="161" t="s">
        <v>1665</v>
      </c>
      <c r="D1587" s="161" t="s">
        <v>444</v>
      </c>
      <c r="E1587" s="161" t="s">
        <v>1674</v>
      </c>
      <c r="F1587" s="161" t="s">
        <v>346</v>
      </c>
      <c r="G1587" s="161" t="s">
        <v>333</v>
      </c>
      <c r="H1587" s="162">
        <v>25.97</v>
      </c>
      <c r="I1587" s="163"/>
      <c r="J1587" s="158" t="s">
        <v>66</v>
      </c>
      <c r="K1587" s="159"/>
      <c r="L1587" s="153">
        <v>1</v>
      </c>
      <c r="M1587" s="154">
        <f t="shared" si="206"/>
        <v>17.98</v>
      </c>
      <c r="N1587" s="155" t="str">
        <f t="shared" si="207"/>
        <v/>
      </c>
      <c r="O1587" s="156">
        <f t="shared" si="208"/>
        <v>25.97</v>
      </c>
      <c r="P1587" s="156" t="e">
        <f t="shared" si="203"/>
        <v>#VALUE!</v>
      </c>
      <c r="Q1587" s="156" t="e">
        <f t="shared" si="204"/>
        <v>#VALUE!</v>
      </c>
      <c r="R1587" s="157" t="str">
        <f t="shared" si="209"/>
        <v>T</v>
      </c>
      <c r="S1587" s="157">
        <f t="shared" si="205"/>
        <v>17.98</v>
      </c>
      <c r="T1587" s="157">
        <f t="shared" si="202"/>
        <v>0</v>
      </c>
      <c r="U1587" s="157">
        <f>IF(M1587&lt;&gt;0,IF(M1587=SVS,0,IF(M1587=SVSg,0,IF(M1587=Stundenverrechnungssatz!G6557,0,IF(M1587=Stundenverrechnungssatz!I6557,0,IF(M1587=Stundenverrechnungssatz!K6557,0,IF(M1587=Stundenverrechnungssatz!M6557,0,1)))))))</f>
        <v>0</v>
      </c>
      <c r="V1587" s="20"/>
    </row>
    <row r="1588" spans="1:22" s="38" customFormat="1" ht="15" customHeight="1" x14ac:dyDescent="0.2">
      <c r="A1588" s="160">
        <v>1586</v>
      </c>
      <c r="B1588" s="161" t="s">
        <v>1664</v>
      </c>
      <c r="C1588" s="161" t="s">
        <v>1665</v>
      </c>
      <c r="D1588" s="161" t="s">
        <v>444</v>
      </c>
      <c r="E1588" s="161" t="s">
        <v>1675</v>
      </c>
      <c r="F1588" s="161" t="s">
        <v>216</v>
      </c>
      <c r="G1588" s="161" t="s">
        <v>221</v>
      </c>
      <c r="H1588" s="162">
        <v>16.7</v>
      </c>
      <c r="I1588" s="163"/>
      <c r="J1588" s="158" t="s">
        <v>119</v>
      </c>
      <c r="K1588" s="159"/>
      <c r="L1588" s="153">
        <v>0</v>
      </c>
      <c r="M1588" s="154">
        <f t="shared" si="206"/>
        <v>17.98</v>
      </c>
      <c r="N1588" s="155">
        <f t="shared" si="207"/>
        <v>1.0000000000000001E-5</v>
      </c>
      <c r="O1588" s="156">
        <f t="shared" si="208"/>
        <v>0</v>
      </c>
      <c r="P1588" s="156">
        <f t="shared" si="203"/>
        <v>0</v>
      </c>
      <c r="Q1588" s="156">
        <f t="shared" si="204"/>
        <v>0</v>
      </c>
      <c r="R1588" s="157" t="str">
        <f t="shared" si="209"/>
        <v>n</v>
      </c>
      <c r="S1588" s="157">
        <f t="shared" si="205"/>
        <v>17.98</v>
      </c>
      <c r="T1588" s="157">
        <f t="shared" si="202"/>
        <v>0</v>
      </c>
      <c r="U1588" s="157">
        <f>IF(M1588&lt;&gt;0,IF(M1588=SVS,0,IF(M1588=SVSg,0,IF(M1588=Stundenverrechnungssatz!G6558,0,IF(M1588=Stundenverrechnungssatz!I6558,0,IF(M1588=Stundenverrechnungssatz!K6558,0,IF(M1588=Stundenverrechnungssatz!M6558,0,1)))))))</f>
        <v>0</v>
      </c>
      <c r="V1588" s="20"/>
    </row>
    <row r="1589" spans="1:22" s="38" customFormat="1" ht="15" customHeight="1" x14ac:dyDescent="0.2">
      <c r="A1589" s="160">
        <v>1587</v>
      </c>
      <c r="B1589" s="161" t="s">
        <v>1664</v>
      </c>
      <c r="C1589" s="161" t="s">
        <v>1665</v>
      </c>
      <c r="D1589" s="161" t="s">
        <v>444</v>
      </c>
      <c r="E1589" s="161" t="s">
        <v>1676</v>
      </c>
      <c r="F1589" s="161" t="s">
        <v>212</v>
      </c>
      <c r="G1589" s="161" t="s">
        <v>221</v>
      </c>
      <c r="H1589" s="162">
        <v>76.400000000000006</v>
      </c>
      <c r="I1589" s="163" t="s">
        <v>214</v>
      </c>
      <c r="J1589" s="158" t="s">
        <v>55</v>
      </c>
      <c r="K1589" s="159"/>
      <c r="L1589" s="153">
        <v>96.05</v>
      </c>
      <c r="M1589" s="154">
        <f t="shared" si="206"/>
        <v>17.98</v>
      </c>
      <c r="N1589" s="155" t="str">
        <f t="shared" si="207"/>
        <v/>
      </c>
      <c r="O1589" s="156">
        <f t="shared" si="208"/>
        <v>7338.22</v>
      </c>
      <c r="P1589" s="156" t="e">
        <f t="shared" si="203"/>
        <v>#VALUE!</v>
      </c>
      <c r="Q1589" s="156" t="e">
        <f t="shared" si="204"/>
        <v>#VALUE!</v>
      </c>
      <c r="R1589" s="157" t="str">
        <f t="shared" si="209"/>
        <v>F</v>
      </c>
      <c r="S1589" s="157">
        <f t="shared" si="205"/>
        <v>17.98</v>
      </c>
      <c r="T1589" s="157">
        <f t="shared" si="202"/>
        <v>76.400000000000006</v>
      </c>
      <c r="U1589" s="157">
        <f>IF(M1589&lt;&gt;0,IF(M1589=SVS,0,IF(M1589=SVSg,0,IF(M1589=Stundenverrechnungssatz!G6559,0,IF(M1589=Stundenverrechnungssatz!I6559,0,IF(M1589=Stundenverrechnungssatz!K6559,0,IF(M1589=Stundenverrechnungssatz!M6559,0,1)))))))</f>
        <v>0</v>
      </c>
      <c r="V1589" s="20"/>
    </row>
    <row r="1590" spans="1:22" s="38" customFormat="1" ht="15" customHeight="1" x14ac:dyDescent="0.2">
      <c r="A1590" s="160">
        <v>1588</v>
      </c>
      <c r="B1590" s="161" t="s">
        <v>1664</v>
      </c>
      <c r="C1590" s="161" t="s">
        <v>1665</v>
      </c>
      <c r="D1590" s="161" t="s">
        <v>444</v>
      </c>
      <c r="E1590" s="161" t="s">
        <v>1676</v>
      </c>
      <c r="F1590" s="161" t="s">
        <v>1677</v>
      </c>
      <c r="G1590" s="161" t="s">
        <v>221</v>
      </c>
      <c r="H1590" s="162">
        <v>22.5</v>
      </c>
      <c r="I1590" s="163" t="s">
        <v>214</v>
      </c>
      <c r="J1590" s="158" t="s">
        <v>57</v>
      </c>
      <c r="K1590" s="159"/>
      <c r="L1590" s="153">
        <v>96.05</v>
      </c>
      <c r="M1590" s="154">
        <f t="shared" si="206"/>
        <v>17.98</v>
      </c>
      <c r="N1590" s="155" t="str">
        <f t="shared" si="207"/>
        <v/>
      </c>
      <c r="O1590" s="156">
        <f t="shared" si="208"/>
        <v>2161.125</v>
      </c>
      <c r="P1590" s="156" t="e">
        <f t="shared" si="203"/>
        <v>#VALUE!</v>
      </c>
      <c r="Q1590" s="156" t="e">
        <f t="shared" si="204"/>
        <v>#VALUE!</v>
      </c>
      <c r="R1590" s="157" t="str">
        <f t="shared" si="209"/>
        <v>G</v>
      </c>
      <c r="S1590" s="157">
        <f t="shared" si="205"/>
        <v>17.98</v>
      </c>
      <c r="T1590" s="157">
        <f t="shared" si="202"/>
        <v>22.5</v>
      </c>
      <c r="U1590" s="157">
        <f>IF(M1590&lt;&gt;0,IF(M1590=SVS,0,IF(M1590=SVSg,0,IF(M1590=Stundenverrechnungssatz!G6560,0,IF(M1590=Stundenverrechnungssatz!I6560,0,IF(M1590=Stundenverrechnungssatz!K6560,0,IF(M1590=Stundenverrechnungssatz!M6560,0,1)))))))</f>
        <v>0</v>
      </c>
      <c r="V1590" s="20"/>
    </row>
    <row r="1591" spans="1:22" s="38" customFormat="1" ht="15" customHeight="1" x14ac:dyDescent="0.2">
      <c r="A1591" s="160">
        <v>1589</v>
      </c>
      <c r="B1591" s="161" t="s">
        <v>1664</v>
      </c>
      <c r="C1591" s="161" t="s">
        <v>1665</v>
      </c>
      <c r="D1591" s="161" t="s">
        <v>444</v>
      </c>
      <c r="E1591" s="161" t="s">
        <v>1678</v>
      </c>
      <c r="F1591" s="161" t="s">
        <v>212</v>
      </c>
      <c r="G1591" s="161" t="s">
        <v>221</v>
      </c>
      <c r="H1591" s="162">
        <v>10.96</v>
      </c>
      <c r="I1591" s="163" t="s">
        <v>214</v>
      </c>
      <c r="J1591" s="158" t="s">
        <v>55</v>
      </c>
      <c r="K1591" s="159"/>
      <c r="L1591" s="153">
        <v>96.05</v>
      </c>
      <c r="M1591" s="154">
        <f t="shared" si="206"/>
        <v>17.98</v>
      </c>
      <c r="N1591" s="155" t="str">
        <f t="shared" si="207"/>
        <v/>
      </c>
      <c r="O1591" s="156">
        <f t="shared" si="208"/>
        <v>1052.7080000000001</v>
      </c>
      <c r="P1591" s="156" t="e">
        <f t="shared" si="203"/>
        <v>#VALUE!</v>
      </c>
      <c r="Q1591" s="156" t="e">
        <f t="shared" si="204"/>
        <v>#VALUE!</v>
      </c>
      <c r="R1591" s="157" t="str">
        <f t="shared" si="209"/>
        <v>F</v>
      </c>
      <c r="S1591" s="157">
        <f t="shared" si="205"/>
        <v>17.98</v>
      </c>
      <c r="T1591" s="157">
        <f t="shared" si="202"/>
        <v>10.96</v>
      </c>
      <c r="U1591" s="157">
        <f>IF(M1591&lt;&gt;0,IF(M1591=SVS,0,IF(M1591=SVSg,0,IF(M1591=Stundenverrechnungssatz!G6561,0,IF(M1591=Stundenverrechnungssatz!I6561,0,IF(M1591=Stundenverrechnungssatz!K6561,0,IF(M1591=Stundenverrechnungssatz!M6561,0,1)))))))</f>
        <v>0</v>
      </c>
      <c r="V1591" s="20"/>
    </row>
    <row r="1592" spans="1:22" s="38" customFormat="1" ht="15" customHeight="1" x14ac:dyDescent="0.2">
      <c r="A1592" s="160">
        <v>1590</v>
      </c>
      <c r="B1592" s="161" t="s">
        <v>1664</v>
      </c>
      <c r="C1592" s="161" t="s">
        <v>1665</v>
      </c>
      <c r="D1592" s="161" t="s">
        <v>444</v>
      </c>
      <c r="E1592" s="161" t="s">
        <v>1679</v>
      </c>
      <c r="F1592" s="161" t="s">
        <v>212</v>
      </c>
      <c r="G1592" s="161" t="s">
        <v>221</v>
      </c>
      <c r="H1592" s="162">
        <v>39.75</v>
      </c>
      <c r="I1592" s="163" t="s">
        <v>214</v>
      </c>
      <c r="J1592" s="158" t="s">
        <v>55</v>
      </c>
      <c r="K1592" s="159"/>
      <c r="L1592" s="153">
        <v>96.05</v>
      </c>
      <c r="M1592" s="154">
        <f t="shared" si="206"/>
        <v>17.98</v>
      </c>
      <c r="N1592" s="155" t="str">
        <f t="shared" si="207"/>
        <v/>
      </c>
      <c r="O1592" s="156">
        <f t="shared" si="208"/>
        <v>3817.9874999999997</v>
      </c>
      <c r="P1592" s="156" t="e">
        <f t="shared" si="203"/>
        <v>#VALUE!</v>
      </c>
      <c r="Q1592" s="156" t="e">
        <f t="shared" si="204"/>
        <v>#VALUE!</v>
      </c>
      <c r="R1592" s="157" t="str">
        <f t="shared" si="209"/>
        <v>F</v>
      </c>
      <c r="S1592" s="157">
        <f t="shared" si="205"/>
        <v>17.98</v>
      </c>
      <c r="T1592" s="157">
        <f t="shared" si="202"/>
        <v>39.75</v>
      </c>
      <c r="U1592" s="157">
        <f>IF(M1592&lt;&gt;0,IF(M1592=SVS,0,IF(M1592=SVSg,0,IF(M1592=Stundenverrechnungssatz!G6562,0,IF(M1592=Stundenverrechnungssatz!I6562,0,IF(M1592=Stundenverrechnungssatz!K6562,0,IF(M1592=Stundenverrechnungssatz!M6562,0,1)))))))</f>
        <v>0</v>
      </c>
      <c r="V1592" s="20"/>
    </row>
    <row r="1593" spans="1:22" s="38" customFormat="1" ht="15" customHeight="1" x14ac:dyDescent="0.2">
      <c r="A1593" s="160">
        <v>1591</v>
      </c>
      <c r="B1593" s="161" t="s">
        <v>1664</v>
      </c>
      <c r="C1593" s="161" t="s">
        <v>1665</v>
      </c>
      <c r="D1593" s="161" t="s">
        <v>444</v>
      </c>
      <c r="E1593" s="161" t="s">
        <v>1680</v>
      </c>
      <c r="F1593" s="161" t="s">
        <v>231</v>
      </c>
      <c r="G1593" s="161" t="s">
        <v>333</v>
      </c>
      <c r="H1593" s="162">
        <v>17.91</v>
      </c>
      <c r="I1593" s="163"/>
      <c r="J1593" s="158" t="s">
        <v>53</v>
      </c>
      <c r="K1593" s="159"/>
      <c r="L1593" s="153">
        <v>96.05</v>
      </c>
      <c r="M1593" s="154">
        <f t="shared" si="206"/>
        <v>17.98</v>
      </c>
      <c r="N1593" s="155" t="str">
        <f t="shared" si="207"/>
        <v/>
      </c>
      <c r="O1593" s="156">
        <f t="shared" si="208"/>
        <v>1720.2555</v>
      </c>
      <c r="P1593" s="156" t="e">
        <f t="shared" si="203"/>
        <v>#VALUE!</v>
      </c>
      <c r="Q1593" s="156" t="e">
        <f t="shared" si="204"/>
        <v>#VALUE!</v>
      </c>
      <c r="R1593" s="157" t="str">
        <f t="shared" si="209"/>
        <v>E</v>
      </c>
      <c r="S1593" s="157">
        <f t="shared" si="205"/>
        <v>17.98</v>
      </c>
      <c r="T1593" s="157">
        <f t="shared" si="202"/>
        <v>0</v>
      </c>
      <c r="U1593" s="157">
        <f>IF(M1593&lt;&gt;0,IF(M1593=SVS,0,IF(M1593=SVSg,0,IF(M1593=Stundenverrechnungssatz!G6563,0,IF(M1593=Stundenverrechnungssatz!I6563,0,IF(M1593=Stundenverrechnungssatz!K6563,0,IF(M1593=Stundenverrechnungssatz!M6563,0,1)))))))</f>
        <v>0</v>
      </c>
      <c r="V1593" s="20"/>
    </row>
    <row r="1594" spans="1:22" s="38" customFormat="1" ht="15" customHeight="1" x14ac:dyDescent="0.2">
      <c r="A1594" s="160">
        <v>1592</v>
      </c>
      <c r="B1594" s="161" t="s">
        <v>1664</v>
      </c>
      <c r="C1594" s="161" t="s">
        <v>1665</v>
      </c>
      <c r="D1594" s="161" t="s">
        <v>285</v>
      </c>
      <c r="E1594" s="161" t="s">
        <v>1681</v>
      </c>
      <c r="F1594" s="161" t="s">
        <v>301</v>
      </c>
      <c r="G1594" s="161" t="s">
        <v>221</v>
      </c>
      <c r="H1594" s="162">
        <v>11.79</v>
      </c>
      <c r="I1594" s="163"/>
      <c r="J1594" s="158" t="s">
        <v>31</v>
      </c>
      <c r="K1594" s="159"/>
      <c r="L1594" s="153">
        <v>96.05</v>
      </c>
      <c r="M1594" s="154">
        <f t="shared" si="206"/>
        <v>17.98</v>
      </c>
      <c r="N1594" s="155" t="str">
        <f t="shared" si="207"/>
        <v/>
      </c>
      <c r="O1594" s="156">
        <f t="shared" si="208"/>
        <v>1132.4295</v>
      </c>
      <c r="P1594" s="156" t="e">
        <f t="shared" si="203"/>
        <v>#VALUE!</v>
      </c>
      <c r="Q1594" s="156" t="e">
        <f t="shared" si="204"/>
        <v>#VALUE!</v>
      </c>
      <c r="R1594" s="157" t="str">
        <f t="shared" si="209"/>
        <v>A</v>
      </c>
      <c r="S1594" s="157">
        <f t="shared" si="205"/>
        <v>17.98</v>
      </c>
      <c r="T1594" s="157">
        <f t="shared" si="202"/>
        <v>0</v>
      </c>
      <c r="U1594" s="157">
        <f>IF(M1594&lt;&gt;0,IF(M1594=SVS,0,IF(M1594=SVSg,0,IF(M1594=Stundenverrechnungssatz!G6564,0,IF(M1594=Stundenverrechnungssatz!I6564,0,IF(M1594=Stundenverrechnungssatz!K6564,0,IF(M1594=Stundenverrechnungssatz!M6564,0,1)))))))</f>
        <v>0</v>
      </c>
      <c r="V1594" s="20"/>
    </row>
    <row r="1595" spans="1:22" s="38" customFormat="1" ht="15" customHeight="1" x14ac:dyDescent="0.2">
      <c r="A1595" s="160">
        <v>1593</v>
      </c>
      <c r="B1595" s="161" t="s">
        <v>1664</v>
      </c>
      <c r="C1595" s="161" t="s">
        <v>1665</v>
      </c>
      <c r="D1595" s="161" t="s">
        <v>285</v>
      </c>
      <c r="E1595" s="161" t="s">
        <v>1681</v>
      </c>
      <c r="F1595" s="161" t="s">
        <v>421</v>
      </c>
      <c r="G1595" s="161" t="s">
        <v>221</v>
      </c>
      <c r="H1595" s="162">
        <v>2</v>
      </c>
      <c r="I1595" s="163"/>
      <c r="J1595" s="158" t="s">
        <v>62</v>
      </c>
      <c r="K1595" s="159"/>
      <c r="L1595" s="153">
        <v>96.05</v>
      </c>
      <c r="M1595" s="154">
        <f t="shared" si="206"/>
        <v>17.98</v>
      </c>
      <c r="N1595" s="155" t="str">
        <f t="shared" si="207"/>
        <v/>
      </c>
      <c r="O1595" s="156">
        <f t="shared" si="208"/>
        <v>192.1</v>
      </c>
      <c r="P1595" s="156" t="e">
        <f t="shared" si="203"/>
        <v>#VALUE!</v>
      </c>
      <c r="Q1595" s="156" t="e">
        <f t="shared" si="204"/>
        <v>#VALUE!</v>
      </c>
      <c r="R1595" s="157" t="str">
        <f t="shared" si="209"/>
        <v>K</v>
      </c>
      <c r="S1595" s="157">
        <f t="shared" si="205"/>
        <v>17.98</v>
      </c>
      <c r="T1595" s="157">
        <f t="shared" si="202"/>
        <v>0</v>
      </c>
      <c r="U1595" s="157">
        <f>IF(M1595&lt;&gt;0,IF(M1595=SVS,0,IF(M1595=SVSg,0,IF(M1595=Stundenverrechnungssatz!G6565,0,IF(M1595=Stundenverrechnungssatz!I6565,0,IF(M1595=Stundenverrechnungssatz!K6565,0,IF(M1595=Stundenverrechnungssatz!M6565,0,1)))))))</f>
        <v>0</v>
      </c>
      <c r="V1595" s="20"/>
    </row>
    <row r="1596" spans="1:22" s="38" customFormat="1" ht="15" customHeight="1" x14ac:dyDescent="0.2">
      <c r="A1596" s="160">
        <v>1594</v>
      </c>
      <c r="B1596" s="161" t="s">
        <v>1664</v>
      </c>
      <c r="C1596" s="161" t="s">
        <v>1665</v>
      </c>
      <c r="D1596" s="161" t="s">
        <v>285</v>
      </c>
      <c r="E1596" s="161" t="s">
        <v>1682</v>
      </c>
      <c r="F1596" s="161" t="s">
        <v>341</v>
      </c>
      <c r="G1596" s="161" t="s">
        <v>333</v>
      </c>
      <c r="H1596" s="162">
        <v>9.4600000000000009</v>
      </c>
      <c r="I1596" s="163"/>
      <c r="J1596" s="158" t="s">
        <v>66</v>
      </c>
      <c r="K1596" s="159"/>
      <c r="L1596" s="153">
        <v>1</v>
      </c>
      <c r="M1596" s="154">
        <f t="shared" si="206"/>
        <v>17.98</v>
      </c>
      <c r="N1596" s="155" t="str">
        <f t="shared" si="207"/>
        <v/>
      </c>
      <c r="O1596" s="156">
        <f t="shared" si="208"/>
        <v>9.4600000000000009</v>
      </c>
      <c r="P1596" s="156" t="e">
        <f t="shared" si="203"/>
        <v>#VALUE!</v>
      </c>
      <c r="Q1596" s="156" t="e">
        <f t="shared" si="204"/>
        <v>#VALUE!</v>
      </c>
      <c r="R1596" s="157" t="str">
        <f t="shared" si="209"/>
        <v>T</v>
      </c>
      <c r="S1596" s="157">
        <f t="shared" si="205"/>
        <v>17.98</v>
      </c>
      <c r="T1596" s="157">
        <f t="shared" si="202"/>
        <v>0</v>
      </c>
      <c r="U1596" s="157">
        <f>IF(M1596&lt;&gt;0,IF(M1596=SVS,0,IF(M1596=SVSg,0,IF(M1596=Stundenverrechnungssatz!G6566,0,IF(M1596=Stundenverrechnungssatz!I6566,0,IF(M1596=Stundenverrechnungssatz!K6566,0,IF(M1596=Stundenverrechnungssatz!M6566,0,1)))))))</f>
        <v>0</v>
      </c>
      <c r="V1596" s="20"/>
    </row>
    <row r="1597" spans="1:22" s="38" customFormat="1" ht="15" customHeight="1" x14ac:dyDescent="0.2">
      <c r="A1597" s="160">
        <v>1595</v>
      </c>
      <c r="B1597" s="161" t="s">
        <v>1664</v>
      </c>
      <c r="C1597" s="161" t="s">
        <v>1665</v>
      </c>
      <c r="D1597" s="161" t="s">
        <v>285</v>
      </c>
      <c r="E1597" s="161" t="s">
        <v>1683</v>
      </c>
      <c r="F1597" s="161" t="s">
        <v>427</v>
      </c>
      <c r="G1597" s="161" t="s">
        <v>333</v>
      </c>
      <c r="H1597" s="162">
        <v>9.49</v>
      </c>
      <c r="I1597" s="163"/>
      <c r="J1597" s="158" t="s">
        <v>64</v>
      </c>
      <c r="K1597" s="159"/>
      <c r="L1597" s="153">
        <v>9</v>
      </c>
      <c r="M1597" s="154">
        <f t="shared" si="206"/>
        <v>17.98</v>
      </c>
      <c r="N1597" s="155" t="str">
        <f t="shared" si="207"/>
        <v/>
      </c>
      <c r="O1597" s="156">
        <f t="shared" si="208"/>
        <v>85.41</v>
      </c>
      <c r="P1597" s="156" t="e">
        <f t="shared" si="203"/>
        <v>#VALUE!</v>
      </c>
      <c r="Q1597" s="156" t="e">
        <f t="shared" si="204"/>
        <v>#VALUE!</v>
      </c>
      <c r="R1597" s="157" t="str">
        <f t="shared" si="209"/>
        <v>T</v>
      </c>
      <c r="S1597" s="157">
        <f t="shared" si="205"/>
        <v>17.98</v>
      </c>
      <c r="T1597" s="157">
        <f t="shared" si="202"/>
        <v>0</v>
      </c>
      <c r="U1597" s="157">
        <f>IF(M1597&lt;&gt;0,IF(M1597=SVS,0,IF(M1597=SVSg,0,IF(M1597=Stundenverrechnungssatz!G6567,0,IF(M1597=Stundenverrechnungssatz!I6567,0,IF(M1597=Stundenverrechnungssatz!K6567,0,IF(M1597=Stundenverrechnungssatz!M6567,0,1)))))))</f>
        <v>0</v>
      </c>
      <c r="V1597" s="20"/>
    </row>
    <row r="1598" spans="1:22" s="38" customFormat="1" ht="15" customHeight="1" x14ac:dyDescent="0.2">
      <c r="A1598" s="160">
        <v>1596</v>
      </c>
      <c r="B1598" s="161" t="s">
        <v>1664</v>
      </c>
      <c r="C1598" s="161" t="s">
        <v>1665</v>
      </c>
      <c r="D1598" s="161" t="s">
        <v>285</v>
      </c>
      <c r="E1598" s="161" t="s">
        <v>1684</v>
      </c>
      <c r="F1598" s="161" t="s">
        <v>379</v>
      </c>
      <c r="G1598" s="161" t="s">
        <v>221</v>
      </c>
      <c r="H1598" s="162">
        <v>35.229999999999997</v>
      </c>
      <c r="I1598" s="163"/>
      <c r="J1598" s="158" t="s">
        <v>97</v>
      </c>
      <c r="K1598" s="159"/>
      <c r="L1598" s="153">
        <v>96.05</v>
      </c>
      <c r="M1598" s="154">
        <f t="shared" si="206"/>
        <v>17.98</v>
      </c>
      <c r="N1598" s="155" t="str">
        <f t="shared" si="207"/>
        <v/>
      </c>
      <c r="O1598" s="156">
        <f t="shared" si="208"/>
        <v>3383.8414999999995</v>
      </c>
      <c r="P1598" s="156" t="e">
        <f t="shared" si="203"/>
        <v>#VALUE!</v>
      </c>
      <c r="Q1598" s="156" t="e">
        <f t="shared" si="204"/>
        <v>#VALUE!</v>
      </c>
      <c r="R1598" s="157" t="str">
        <f t="shared" si="209"/>
        <v>J</v>
      </c>
      <c r="S1598" s="157">
        <f t="shared" si="205"/>
        <v>17.98</v>
      </c>
      <c r="T1598" s="157">
        <f t="shared" ref="T1598:T1661" si="210">IF(I1598="x",H1598,0)</f>
        <v>0</v>
      </c>
      <c r="U1598" s="157">
        <f>IF(M1598&lt;&gt;0,IF(M1598=SVS,0,IF(M1598=SVSg,0,IF(M1598=Stundenverrechnungssatz!G6568,0,IF(M1598=Stundenverrechnungssatz!I6568,0,IF(M1598=Stundenverrechnungssatz!K6568,0,IF(M1598=Stundenverrechnungssatz!M6568,0,1)))))))</f>
        <v>0</v>
      </c>
      <c r="V1598" s="20"/>
    </row>
    <row r="1599" spans="1:22" s="38" customFormat="1" ht="15" customHeight="1" x14ac:dyDescent="0.2">
      <c r="A1599" s="160">
        <v>1597</v>
      </c>
      <c r="B1599" s="161" t="s">
        <v>1664</v>
      </c>
      <c r="C1599" s="161" t="s">
        <v>1665</v>
      </c>
      <c r="D1599" s="161" t="s">
        <v>285</v>
      </c>
      <c r="E1599" s="161" t="s">
        <v>1685</v>
      </c>
      <c r="F1599" s="161" t="s">
        <v>229</v>
      </c>
      <c r="G1599" s="161" t="s">
        <v>221</v>
      </c>
      <c r="H1599" s="162">
        <v>61.48</v>
      </c>
      <c r="I1599" s="163" t="s">
        <v>214</v>
      </c>
      <c r="J1599" s="158" t="s">
        <v>32</v>
      </c>
      <c r="K1599" s="159"/>
      <c r="L1599" s="153">
        <v>96.05</v>
      </c>
      <c r="M1599" s="154">
        <f t="shared" si="206"/>
        <v>17.98</v>
      </c>
      <c r="N1599" s="155" t="str">
        <f t="shared" si="207"/>
        <v/>
      </c>
      <c r="O1599" s="156">
        <f t="shared" si="208"/>
        <v>5905.1539999999995</v>
      </c>
      <c r="P1599" s="156" t="e">
        <f t="shared" si="203"/>
        <v>#VALUE!</v>
      </c>
      <c r="Q1599" s="156" t="e">
        <f t="shared" si="204"/>
        <v>#VALUE!</v>
      </c>
      <c r="R1599" s="157" t="str">
        <f t="shared" si="209"/>
        <v>B</v>
      </c>
      <c r="S1599" s="157">
        <f t="shared" si="205"/>
        <v>17.98</v>
      </c>
      <c r="T1599" s="157">
        <f t="shared" si="210"/>
        <v>61.48</v>
      </c>
      <c r="U1599" s="157">
        <f>IF(M1599&lt;&gt;0,IF(M1599=SVS,0,IF(M1599=SVSg,0,IF(M1599=Stundenverrechnungssatz!G6569,0,IF(M1599=Stundenverrechnungssatz!I6569,0,IF(M1599=Stundenverrechnungssatz!K6569,0,IF(M1599=Stundenverrechnungssatz!M6569,0,1)))))))</f>
        <v>0</v>
      </c>
      <c r="V1599" s="20"/>
    </row>
    <row r="1600" spans="1:22" s="38" customFormat="1" ht="15" customHeight="1" x14ac:dyDescent="0.2">
      <c r="A1600" s="160">
        <v>1598</v>
      </c>
      <c r="B1600" s="161" t="s">
        <v>1664</v>
      </c>
      <c r="C1600" s="161" t="s">
        <v>1665</v>
      </c>
      <c r="D1600" s="161" t="s">
        <v>285</v>
      </c>
      <c r="E1600" s="161" t="s">
        <v>1686</v>
      </c>
      <c r="F1600" s="161" t="s">
        <v>229</v>
      </c>
      <c r="G1600" s="161" t="s">
        <v>221</v>
      </c>
      <c r="H1600" s="162">
        <v>66.099999999999994</v>
      </c>
      <c r="I1600" s="163" t="s">
        <v>214</v>
      </c>
      <c r="J1600" s="158" t="s">
        <v>32</v>
      </c>
      <c r="K1600" s="159"/>
      <c r="L1600" s="153">
        <v>96.05</v>
      </c>
      <c r="M1600" s="154">
        <f t="shared" si="206"/>
        <v>17.98</v>
      </c>
      <c r="N1600" s="155" t="str">
        <f t="shared" si="207"/>
        <v/>
      </c>
      <c r="O1600" s="156">
        <f t="shared" si="208"/>
        <v>6348.9049999999988</v>
      </c>
      <c r="P1600" s="156" t="e">
        <f t="shared" si="203"/>
        <v>#VALUE!</v>
      </c>
      <c r="Q1600" s="156" t="e">
        <f t="shared" si="204"/>
        <v>#VALUE!</v>
      </c>
      <c r="R1600" s="157" t="str">
        <f t="shared" si="209"/>
        <v>B</v>
      </c>
      <c r="S1600" s="157">
        <f t="shared" si="205"/>
        <v>17.98</v>
      </c>
      <c r="T1600" s="157">
        <f t="shared" si="210"/>
        <v>66.099999999999994</v>
      </c>
      <c r="U1600" s="157">
        <f>IF(M1600&lt;&gt;0,IF(M1600=SVS,0,IF(M1600=SVSg,0,IF(M1600=Stundenverrechnungssatz!G6570,0,IF(M1600=Stundenverrechnungssatz!I6570,0,IF(M1600=Stundenverrechnungssatz!K6570,0,IF(M1600=Stundenverrechnungssatz!M6570,0,1)))))))</f>
        <v>0</v>
      </c>
      <c r="V1600" s="20"/>
    </row>
    <row r="1601" spans="1:22" s="38" customFormat="1" ht="15" customHeight="1" x14ac:dyDescent="0.2">
      <c r="A1601" s="160">
        <v>1599</v>
      </c>
      <c r="B1601" s="161" t="s">
        <v>1664</v>
      </c>
      <c r="C1601" s="161" t="s">
        <v>1665</v>
      </c>
      <c r="D1601" s="161" t="s">
        <v>285</v>
      </c>
      <c r="E1601" s="161" t="s">
        <v>1687</v>
      </c>
      <c r="F1601" s="161" t="s">
        <v>229</v>
      </c>
      <c r="G1601" s="161" t="s">
        <v>221</v>
      </c>
      <c r="H1601" s="162">
        <v>65.25</v>
      </c>
      <c r="I1601" s="163" t="s">
        <v>214</v>
      </c>
      <c r="J1601" s="158" t="s">
        <v>32</v>
      </c>
      <c r="K1601" s="159"/>
      <c r="L1601" s="153">
        <v>96.05</v>
      </c>
      <c r="M1601" s="154">
        <f t="shared" si="206"/>
        <v>17.98</v>
      </c>
      <c r="N1601" s="155" t="str">
        <f t="shared" si="207"/>
        <v/>
      </c>
      <c r="O1601" s="156">
        <f t="shared" si="208"/>
        <v>6267.2624999999998</v>
      </c>
      <c r="P1601" s="156" t="e">
        <f t="shared" si="203"/>
        <v>#VALUE!</v>
      </c>
      <c r="Q1601" s="156" t="e">
        <f t="shared" si="204"/>
        <v>#VALUE!</v>
      </c>
      <c r="R1601" s="157" t="str">
        <f t="shared" si="209"/>
        <v>B</v>
      </c>
      <c r="S1601" s="157">
        <f t="shared" si="205"/>
        <v>17.98</v>
      </c>
      <c r="T1601" s="157">
        <f t="shared" si="210"/>
        <v>65.25</v>
      </c>
      <c r="U1601" s="157">
        <f>IF(M1601&lt;&gt;0,IF(M1601=SVS,0,IF(M1601=SVSg,0,IF(M1601=Stundenverrechnungssatz!G6571,0,IF(M1601=Stundenverrechnungssatz!I6571,0,IF(M1601=Stundenverrechnungssatz!K6571,0,IF(M1601=Stundenverrechnungssatz!M6571,0,1)))))))</f>
        <v>0</v>
      </c>
      <c r="V1601" s="20"/>
    </row>
    <row r="1602" spans="1:22" s="38" customFormat="1" ht="15" customHeight="1" x14ac:dyDescent="0.2">
      <c r="A1602" s="160">
        <v>1600</v>
      </c>
      <c r="B1602" s="161" t="s">
        <v>1664</v>
      </c>
      <c r="C1602" s="161" t="s">
        <v>1665</v>
      </c>
      <c r="D1602" s="161" t="s">
        <v>285</v>
      </c>
      <c r="E1602" s="161" t="s">
        <v>1688</v>
      </c>
      <c r="F1602" s="161" t="s">
        <v>229</v>
      </c>
      <c r="G1602" s="161" t="s">
        <v>221</v>
      </c>
      <c r="H1602" s="162">
        <v>65.25</v>
      </c>
      <c r="I1602" s="163" t="s">
        <v>214</v>
      </c>
      <c r="J1602" s="158" t="s">
        <v>32</v>
      </c>
      <c r="K1602" s="159"/>
      <c r="L1602" s="153">
        <v>96.05</v>
      </c>
      <c r="M1602" s="154">
        <f t="shared" si="206"/>
        <v>17.98</v>
      </c>
      <c r="N1602" s="155" t="str">
        <f t="shared" si="207"/>
        <v/>
      </c>
      <c r="O1602" s="156">
        <f t="shared" si="208"/>
        <v>6267.2624999999998</v>
      </c>
      <c r="P1602" s="156" t="e">
        <f t="shared" si="203"/>
        <v>#VALUE!</v>
      </c>
      <c r="Q1602" s="156" t="e">
        <f t="shared" si="204"/>
        <v>#VALUE!</v>
      </c>
      <c r="R1602" s="157" t="str">
        <f t="shared" si="209"/>
        <v>B</v>
      </c>
      <c r="S1602" s="157">
        <f t="shared" si="205"/>
        <v>17.98</v>
      </c>
      <c r="T1602" s="157">
        <f t="shared" si="210"/>
        <v>65.25</v>
      </c>
      <c r="U1602" s="157">
        <f>IF(M1602&lt;&gt;0,IF(M1602=SVS,0,IF(M1602=SVSg,0,IF(M1602=Stundenverrechnungssatz!G6572,0,IF(M1602=Stundenverrechnungssatz!I6572,0,IF(M1602=Stundenverrechnungssatz!K6572,0,IF(M1602=Stundenverrechnungssatz!M6572,0,1)))))))</f>
        <v>0</v>
      </c>
      <c r="V1602" s="20"/>
    </row>
    <row r="1603" spans="1:22" s="38" customFormat="1" ht="15" customHeight="1" x14ac:dyDescent="0.2">
      <c r="A1603" s="160">
        <v>1601</v>
      </c>
      <c r="B1603" s="161" t="s">
        <v>1664</v>
      </c>
      <c r="C1603" s="161" t="s">
        <v>1665</v>
      </c>
      <c r="D1603" s="161" t="s">
        <v>285</v>
      </c>
      <c r="E1603" s="161" t="s">
        <v>1689</v>
      </c>
      <c r="F1603" s="161" t="s">
        <v>229</v>
      </c>
      <c r="G1603" s="161" t="s">
        <v>221</v>
      </c>
      <c r="H1603" s="162">
        <v>65.25</v>
      </c>
      <c r="I1603" s="163" t="s">
        <v>214</v>
      </c>
      <c r="J1603" s="158" t="s">
        <v>32</v>
      </c>
      <c r="K1603" s="159"/>
      <c r="L1603" s="153">
        <v>96.05</v>
      </c>
      <c r="M1603" s="154">
        <f t="shared" si="206"/>
        <v>17.98</v>
      </c>
      <c r="N1603" s="155" t="str">
        <f t="shared" si="207"/>
        <v/>
      </c>
      <c r="O1603" s="156">
        <f t="shared" si="208"/>
        <v>6267.2624999999998</v>
      </c>
      <c r="P1603" s="156" t="e">
        <f t="shared" si="203"/>
        <v>#VALUE!</v>
      </c>
      <c r="Q1603" s="156" t="e">
        <f t="shared" si="204"/>
        <v>#VALUE!</v>
      </c>
      <c r="R1603" s="157" t="str">
        <f t="shared" si="209"/>
        <v>B</v>
      </c>
      <c r="S1603" s="157">
        <f t="shared" si="205"/>
        <v>17.98</v>
      </c>
      <c r="T1603" s="157">
        <f t="shared" si="210"/>
        <v>65.25</v>
      </c>
      <c r="U1603" s="157">
        <f>IF(M1603&lt;&gt;0,IF(M1603=SVS,0,IF(M1603=SVSg,0,IF(M1603=Stundenverrechnungssatz!G6573,0,IF(M1603=Stundenverrechnungssatz!I6573,0,IF(M1603=Stundenverrechnungssatz!K6573,0,IF(M1603=Stundenverrechnungssatz!M6573,0,1)))))))</f>
        <v>0</v>
      </c>
      <c r="V1603" s="20"/>
    </row>
    <row r="1604" spans="1:22" s="38" customFormat="1" ht="15" customHeight="1" x14ac:dyDescent="0.2">
      <c r="A1604" s="160">
        <v>1602</v>
      </c>
      <c r="B1604" s="161" t="s">
        <v>1664</v>
      </c>
      <c r="C1604" s="161" t="s">
        <v>1665</v>
      </c>
      <c r="D1604" s="161" t="s">
        <v>285</v>
      </c>
      <c r="E1604" s="161" t="s">
        <v>1690</v>
      </c>
      <c r="F1604" s="161" t="s">
        <v>229</v>
      </c>
      <c r="G1604" s="161" t="s">
        <v>221</v>
      </c>
      <c r="H1604" s="162">
        <v>65</v>
      </c>
      <c r="I1604" s="163" t="s">
        <v>214</v>
      </c>
      <c r="J1604" s="158" t="s">
        <v>32</v>
      </c>
      <c r="K1604" s="159"/>
      <c r="L1604" s="153">
        <v>96.05</v>
      </c>
      <c r="M1604" s="154">
        <f t="shared" si="206"/>
        <v>17.98</v>
      </c>
      <c r="N1604" s="155" t="str">
        <f t="shared" si="207"/>
        <v/>
      </c>
      <c r="O1604" s="156">
        <f t="shared" si="208"/>
        <v>6243.25</v>
      </c>
      <c r="P1604" s="156" t="e">
        <f t="shared" si="203"/>
        <v>#VALUE!</v>
      </c>
      <c r="Q1604" s="156" t="e">
        <f t="shared" si="204"/>
        <v>#VALUE!</v>
      </c>
      <c r="R1604" s="157" t="str">
        <f t="shared" si="209"/>
        <v>B</v>
      </c>
      <c r="S1604" s="157">
        <f t="shared" si="205"/>
        <v>17.98</v>
      </c>
      <c r="T1604" s="157">
        <f t="shared" si="210"/>
        <v>65</v>
      </c>
      <c r="U1604" s="157">
        <f>IF(M1604&lt;&gt;0,IF(M1604=SVS,0,IF(M1604=SVSg,0,IF(M1604=Stundenverrechnungssatz!G6574,0,IF(M1604=Stundenverrechnungssatz!I6574,0,IF(M1604=Stundenverrechnungssatz!K6574,0,IF(M1604=Stundenverrechnungssatz!M6574,0,1)))))))</f>
        <v>0</v>
      </c>
      <c r="V1604" s="20"/>
    </row>
    <row r="1605" spans="1:22" s="38" customFormat="1" ht="15" customHeight="1" x14ac:dyDescent="0.2">
      <c r="A1605" s="160">
        <v>1603</v>
      </c>
      <c r="B1605" s="161" t="s">
        <v>1664</v>
      </c>
      <c r="C1605" s="161" t="s">
        <v>1665</v>
      </c>
      <c r="D1605" s="161" t="s">
        <v>285</v>
      </c>
      <c r="E1605" s="161" t="s">
        <v>1691</v>
      </c>
      <c r="F1605" s="161" t="s">
        <v>216</v>
      </c>
      <c r="G1605" s="161" t="s">
        <v>221</v>
      </c>
      <c r="H1605" s="162">
        <v>4.7300000000000004</v>
      </c>
      <c r="I1605" s="163"/>
      <c r="J1605" s="158" t="s">
        <v>119</v>
      </c>
      <c r="K1605" s="159"/>
      <c r="L1605" s="153">
        <v>0</v>
      </c>
      <c r="M1605" s="154">
        <f t="shared" si="206"/>
        <v>17.98</v>
      </c>
      <c r="N1605" s="155">
        <f t="shared" si="207"/>
        <v>1.0000000000000001E-5</v>
      </c>
      <c r="O1605" s="156">
        <f t="shared" si="208"/>
        <v>0</v>
      </c>
      <c r="P1605" s="156">
        <f t="shared" ref="P1605:P1668" si="211">O1605/N1605</f>
        <v>0</v>
      </c>
      <c r="Q1605" s="156">
        <f t="shared" ref="Q1605:Q1668" si="212">P1605*M1605</f>
        <v>0</v>
      </c>
      <c r="R1605" s="157" t="str">
        <f t="shared" si="209"/>
        <v>n</v>
      </c>
      <c r="S1605" s="157">
        <f t="shared" ref="S1605:S1668" si="213">IF(M1605=SVS,M1605,"")</f>
        <v>17.98</v>
      </c>
      <c r="T1605" s="157">
        <f t="shared" si="210"/>
        <v>0</v>
      </c>
      <c r="U1605" s="157">
        <f>IF(M1605&lt;&gt;0,IF(M1605=SVS,0,IF(M1605=SVSg,0,IF(M1605=Stundenverrechnungssatz!G6575,0,IF(M1605=Stundenverrechnungssatz!I6575,0,IF(M1605=Stundenverrechnungssatz!K6575,0,IF(M1605=Stundenverrechnungssatz!M6575,0,1)))))))</f>
        <v>0</v>
      </c>
      <c r="V1605" s="20"/>
    </row>
    <row r="1606" spans="1:22" s="38" customFormat="1" ht="15" customHeight="1" x14ac:dyDescent="0.2">
      <c r="A1606" s="160">
        <v>1604</v>
      </c>
      <c r="B1606" s="161" t="s">
        <v>1664</v>
      </c>
      <c r="C1606" s="161" t="s">
        <v>1665</v>
      </c>
      <c r="D1606" s="161" t="s">
        <v>285</v>
      </c>
      <c r="E1606" s="161" t="s">
        <v>1692</v>
      </c>
      <c r="F1606" s="161" t="s">
        <v>216</v>
      </c>
      <c r="G1606" s="161" t="s">
        <v>221</v>
      </c>
      <c r="H1606" s="162">
        <v>4.7300000000000004</v>
      </c>
      <c r="I1606" s="163"/>
      <c r="J1606" s="158" t="s">
        <v>119</v>
      </c>
      <c r="K1606" s="159"/>
      <c r="L1606" s="153">
        <v>0</v>
      </c>
      <c r="M1606" s="154">
        <f t="shared" ref="M1606:M1669" si="214">SVS</f>
        <v>17.98</v>
      </c>
      <c r="N1606" s="155">
        <f t="shared" ref="N1606:N1669" si="215">IF(VLOOKUP(J1606,Vorgaben,4,FALSE)=0,"",VLOOKUP(J1606,Vorgaben,4,FALSE))</f>
        <v>1.0000000000000001E-5</v>
      </c>
      <c r="O1606" s="156">
        <f t="shared" ref="O1606:O1669" si="216">H1606*L1606</f>
        <v>0</v>
      </c>
      <c r="P1606" s="156">
        <f t="shared" si="211"/>
        <v>0</v>
      </c>
      <c r="Q1606" s="156">
        <f t="shared" si="212"/>
        <v>0</v>
      </c>
      <c r="R1606" s="157" t="str">
        <f t="shared" si="209"/>
        <v>n</v>
      </c>
      <c r="S1606" s="157">
        <f t="shared" si="213"/>
        <v>17.98</v>
      </c>
      <c r="T1606" s="157">
        <f t="shared" si="210"/>
        <v>0</v>
      </c>
      <c r="U1606" s="157">
        <f>IF(M1606&lt;&gt;0,IF(M1606=SVS,0,IF(M1606=SVSg,0,IF(M1606=Stundenverrechnungssatz!G6576,0,IF(M1606=Stundenverrechnungssatz!I6576,0,IF(M1606=Stundenverrechnungssatz!K6576,0,IF(M1606=Stundenverrechnungssatz!M6576,0,1)))))))</f>
        <v>0</v>
      </c>
      <c r="V1606" s="20"/>
    </row>
    <row r="1607" spans="1:22" s="38" customFormat="1" ht="15" customHeight="1" x14ac:dyDescent="0.2">
      <c r="A1607" s="160">
        <v>1605</v>
      </c>
      <c r="B1607" s="161" t="s">
        <v>1664</v>
      </c>
      <c r="C1607" s="161" t="s">
        <v>1665</v>
      </c>
      <c r="D1607" s="161" t="s">
        <v>285</v>
      </c>
      <c r="E1607" s="161" t="s">
        <v>1693</v>
      </c>
      <c r="F1607" s="161" t="s">
        <v>409</v>
      </c>
      <c r="G1607" s="161" t="s">
        <v>221</v>
      </c>
      <c r="H1607" s="162">
        <v>14.51</v>
      </c>
      <c r="I1607" s="163"/>
      <c r="J1607" s="158" t="s">
        <v>101</v>
      </c>
      <c r="K1607" s="159"/>
      <c r="L1607" s="153">
        <v>191.11</v>
      </c>
      <c r="M1607" s="154">
        <f t="shared" si="214"/>
        <v>17.98</v>
      </c>
      <c r="N1607" s="155" t="str">
        <f t="shared" si="215"/>
        <v/>
      </c>
      <c r="O1607" s="156">
        <f t="shared" si="216"/>
        <v>2773.0061000000001</v>
      </c>
      <c r="P1607" s="156" t="e">
        <f t="shared" si="211"/>
        <v>#VALUE!</v>
      </c>
      <c r="Q1607" s="156" t="e">
        <f t="shared" si="212"/>
        <v>#VALUE!</v>
      </c>
      <c r="R1607" s="157" t="str">
        <f t="shared" si="209"/>
        <v>O</v>
      </c>
      <c r="S1607" s="157">
        <f t="shared" si="213"/>
        <v>17.98</v>
      </c>
      <c r="T1607" s="157">
        <f t="shared" si="210"/>
        <v>0</v>
      </c>
      <c r="U1607" s="157">
        <f>IF(M1607&lt;&gt;0,IF(M1607=SVS,0,IF(M1607=SVSg,0,IF(M1607=Stundenverrechnungssatz!G6577,0,IF(M1607=Stundenverrechnungssatz!I6577,0,IF(M1607=Stundenverrechnungssatz!K6577,0,IF(M1607=Stundenverrechnungssatz!M6577,0,1)))))))</f>
        <v>0</v>
      </c>
      <c r="V1607" s="20"/>
    </row>
    <row r="1608" spans="1:22" s="38" customFormat="1" ht="15" customHeight="1" x14ac:dyDescent="0.2">
      <c r="A1608" s="160">
        <v>1606</v>
      </c>
      <c r="B1608" s="161" t="s">
        <v>1664</v>
      </c>
      <c r="C1608" s="161" t="s">
        <v>1665</v>
      </c>
      <c r="D1608" s="161" t="s">
        <v>285</v>
      </c>
      <c r="E1608" s="161" t="s">
        <v>1694</v>
      </c>
      <c r="F1608" s="161" t="s">
        <v>264</v>
      </c>
      <c r="G1608" s="161" t="s">
        <v>221</v>
      </c>
      <c r="H1608" s="162">
        <v>21.14</v>
      </c>
      <c r="I1608" s="163"/>
      <c r="J1608" s="158" t="s">
        <v>64</v>
      </c>
      <c r="K1608" s="159"/>
      <c r="L1608" s="153">
        <v>9</v>
      </c>
      <c r="M1608" s="154">
        <f t="shared" si="214"/>
        <v>17.98</v>
      </c>
      <c r="N1608" s="155" t="str">
        <f t="shared" si="215"/>
        <v/>
      </c>
      <c r="O1608" s="156">
        <f t="shared" si="216"/>
        <v>190.26</v>
      </c>
      <c r="P1608" s="156" t="e">
        <f t="shared" si="211"/>
        <v>#VALUE!</v>
      </c>
      <c r="Q1608" s="156" t="e">
        <f t="shared" si="212"/>
        <v>#VALUE!</v>
      </c>
      <c r="R1608" s="157" t="str">
        <f t="shared" si="209"/>
        <v>T</v>
      </c>
      <c r="S1608" s="157">
        <f t="shared" si="213"/>
        <v>17.98</v>
      </c>
      <c r="T1608" s="157">
        <f t="shared" si="210"/>
        <v>0</v>
      </c>
      <c r="U1608" s="157">
        <f>IF(M1608&lt;&gt;0,IF(M1608=SVS,0,IF(M1608=SVSg,0,IF(M1608=Stundenverrechnungssatz!G6578,0,IF(M1608=Stundenverrechnungssatz!I6578,0,IF(M1608=Stundenverrechnungssatz!K6578,0,IF(M1608=Stundenverrechnungssatz!M6578,0,1)))))))</f>
        <v>0</v>
      </c>
      <c r="V1608" s="20"/>
    </row>
    <row r="1609" spans="1:22" s="38" customFormat="1" ht="15" customHeight="1" x14ac:dyDescent="0.2">
      <c r="A1609" s="160">
        <v>1607</v>
      </c>
      <c r="B1609" s="161" t="s">
        <v>1664</v>
      </c>
      <c r="C1609" s="161" t="s">
        <v>1665</v>
      </c>
      <c r="D1609" s="161" t="s">
        <v>285</v>
      </c>
      <c r="E1609" s="161" t="s">
        <v>1695</v>
      </c>
      <c r="F1609" s="161" t="s">
        <v>314</v>
      </c>
      <c r="G1609" s="161" t="s">
        <v>221</v>
      </c>
      <c r="H1609" s="162">
        <v>22.92</v>
      </c>
      <c r="I1609" s="163"/>
      <c r="J1609" s="158" t="s">
        <v>63</v>
      </c>
      <c r="K1609" s="159"/>
      <c r="L1609" s="153">
        <v>38.08</v>
      </c>
      <c r="M1609" s="154">
        <f t="shared" si="214"/>
        <v>17.98</v>
      </c>
      <c r="N1609" s="155" t="str">
        <f t="shared" si="215"/>
        <v/>
      </c>
      <c r="O1609" s="156">
        <f t="shared" si="216"/>
        <v>872.79359999999997</v>
      </c>
      <c r="P1609" s="156" t="e">
        <f t="shared" si="211"/>
        <v>#VALUE!</v>
      </c>
      <c r="Q1609" s="156" t="e">
        <f t="shared" si="212"/>
        <v>#VALUE!</v>
      </c>
      <c r="R1609" s="157" t="str">
        <f t="shared" si="209"/>
        <v>T</v>
      </c>
      <c r="S1609" s="157">
        <f t="shared" si="213"/>
        <v>17.98</v>
      </c>
      <c r="T1609" s="157">
        <f t="shared" si="210"/>
        <v>0</v>
      </c>
      <c r="U1609" s="157">
        <f>IF(M1609&lt;&gt;0,IF(M1609=SVS,0,IF(M1609=SVSg,0,IF(M1609=Stundenverrechnungssatz!G6579,0,IF(M1609=Stundenverrechnungssatz!I6579,0,IF(M1609=Stundenverrechnungssatz!K6579,0,IF(M1609=Stundenverrechnungssatz!M6579,0,1)))))))</f>
        <v>0</v>
      </c>
      <c r="V1609" s="20"/>
    </row>
    <row r="1610" spans="1:22" s="38" customFormat="1" ht="15" customHeight="1" x14ac:dyDescent="0.2">
      <c r="A1610" s="160">
        <v>1608</v>
      </c>
      <c r="B1610" s="161" t="s">
        <v>1664</v>
      </c>
      <c r="C1610" s="161" t="s">
        <v>1665</v>
      </c>
      <c r="D1610" s="161" t="s">
        <v>285</v>
      </c>
      <c r="E1610" s="161" t="s">
        <v>1696</v>
      </c>
      <c r="F1610" s="161" t="s">
        <v>349</v>
      </c>
      <c r="G1610" s="161" t="s">
        <v>512</v>
      </c>
      <c r="H1610" s="162">
        <v>71.23</v>
      </c>
      <c r="I1610" s="163" t="s">
        <v>214</v>
      </c>
      <c r="J1610" s="158" t="s">
        <v>32</v>
      </c>
      <c r="K1610" s="159"/>
      <c r="L1610" s="153">
        <v>96.05</v>
      </c>
      <c r="M1610" s="154">
        <f t="shared" si="214"/>
        <v>17.98</v>
      </c>
      <c r="N1610" s="155" t="str">
        <f t="shared" si="215"/>
        <v/>
      </c>
      <c r="O1610" s="156">
        <f t="shared" si="216"/>
        <v>6841.6415000000006</v>
      </c>
      <c r="P1610" s="156" t="e">
        <f t="shared" si="211"/>
        <v>#VALUE!</v>
      </c>
      <c r="Q1610" s="156" t="e">
        <f t="shared" si="212"/>
        <v>#VALUE!</v>
      </c>
      <c r="R1610" s="157" t="str">
        <f t="shared" si="209"/>
        <v>B</v>
      </c>
      <c r="S1610" s="157">
        <f t="shared" si="213"/>
        <v>17.98</v>
      </c>
      <c r="T1610" s="157">
        <f t="shared" si="210"/>
        <v>71.23</v>
      </c>
      <c r="U1610" s="157">
        <f>IF(M1610&lt;&gt;0,IF(M1610=SVS,0,IF(M1610=SVSg,0,IF(M1610=Stundenverrechnungssatz!G6580,0,IF(M1610=Stundenverrechnungssatz!I6580,0,IF(M1610=Stundenverrechnungssatz!K6580,0,IF(M1610=Stundenverrechnungssatz!M6580,0,1)))))))</f>
        <v>0</v>
      </c>
      <c r="V1610" s="20"/>
    </row>
    <row r="1611" spans="1:22" s="38" customFormat="1" ht="15" customHeight="1" x14ac:dyDescent="0.2">
      <c r="A1611" s="160">
        <v>1609</v>
      </c>
      <c r="B1611" s="161" t="s">
        <v>1664</v>
      </c>
      <c r="C1611" s="161" t="s">
        <v>1665</v>
      </c>
      <c r="D1611" s="161" t="s">
        <v>285</v>
      </c>
      <c r="E1611" s="161" t="s">
        <v>1697</v>
      </c>
      <c r="F1611" s="161" t="s">
        <v>314</v>
      </c>
      <c r="G1611" s="161" t="s">
        <v>1698</v>
      </c>
      <c r="H1611" s="162">
        <v>16.52</v>
      </c>
      <c r="I1611" s="163"/>
      <c r="J1611" s="158" t="s">
        <v>63</v>
      </c>
      <c r="K1611" s="159"/>
      <c r="L1611" s="153">
        <v>38.08</v>
      </c>
      <c r="M1611" s="154">
        <f t="shared" si="214"/>
        <v>17.98</v>
      </c>
      <c r="N1611" s="155" t="str">
        <f t="shared" si="215"/>
        <v/>
      </c>
      <c r="O1611" s="156">
        <f t="shared" si="216"/>
        <v>629.08159999999998</v>
      </c>
      <c r="P1611" s="156" t="e">
        <f t="shared" si="211"/>
        <v>#VALUE!</v>
      </c>
      <c r="Q1611" s="156" t="e">
        <f t="shared" si="212"/>
        <v>#VALUE!</v>
      </c>
      <c r="R1611" s="157" t="str">
        <f t="shared" si="209"/>
        <v>T</v>
      </c>
      <c r="S1611" s="157">
        <f t="shared" si="213"/>
        <v>17.98</v>
      </c>
      <c r="T1611" s="157">
        <f t="shared" si="210"/>
        <v>0</v>
      </c>
      <c r="U1611" s="157">
        <f>IF(M1611&lt;&gt;0,IF(M1611=SVS,0,IF(M1611=SVSg,0,IF(M1611=Stundenverrechnungssatz!G6581,0,IF(M1611=Stundenverrechnungssatz!I6581,0,IF(M1611=Stundenverrechnungssatz!K6581,0,IF(M1611=Stundenverrechnungssatz!M6581,0,1)))))))</f>
        <v>0</v>
      </c>
      <c r="V1611" s="20"/>
    </row>
    <row r="1612" spans="1:22" s="38" customFormat="1" ht="15" customHeight="1" x14ac:dyDescent="0.2">
      <c r="A1612" s="160">
        <v>1610</v>
      </c>
      <c r="B1612" s="161" t="s">
        <v>1664</v>
      </c>
      <c r="C1612" s="161" t="s">
        <v>1665</v>
      </c>
      <c r="D1612" s="161" t="s">
        <v>285</v>
      </c>
      <c r="E1612" s="161" t="s">
        <v>1699</v>
      </c>
      <c r="F1612" s="161" t="s">
        <v>349</v>
      </c>
      <c r="G1612" s="161" t="s">
        <v>221</v>
      </c>
      <c r="H1612" s="162">
        <v>74.400000000000006</v>
      </c>
      <c r="I1612" s="163" t="s">
        <v>214</v>
      </c>
      <c r="J1612" s="158" t="s">
        <v>32</v>
      </c>
      <c r="K1612" s="159"/>
      <c r="L1612" s="153">
        <v>96.05</v>
      </c>
      <c r="M1612" s="154">
        <f t="shared" si="214"/>
        <v>17.98</v>
      </c>
      <c r="N1612" s="155" t="str">
        <f t="shared" si="215"/>
        <v/>
      </c>
      <c r="O1612" s="156">
        <f t="shared" si="216"/>
        <v>7146.12</v>
      </c>
      <c r="P1612" s="156" t="e">
        <f t="shared" si="211"/>
        <v>#VALUE!</v>
      </c>
      <c r="Q1612" s="156" t="e">
        <f t="shared" si="212"/>
        <v>#VALUE!</v>
      </c>
      <c r="R1612" s="157" t="str">
        <f t="shared" si="209"/>
        <v>B</v>
      </c>
      <c r="S1612" s="157">
        <f t="shared" si="213"/>
        <v>17.98</v>
      </c>
      <c r="T1612" s="157">
        <f t="shared" si="210"/>
        <v>74.400000000000006</v>
      </c>
      <c r="U1612" s="157">
        <f>IF(M1612&lt;&gt;0,IF(M1612=SVS,0,IF(M1612=SVSg,0,IF(M1612=Stundenverrechnungssatz!G6582,0,IF(M1612=Stundenverrechnungssatz!I6582,0,IF(M1612=Stundenverrechnungssatz!K6582,0,IF(M1612=Stundenverrechnungssatz!M6582,0,1)))))))</f>
        <v>0</v>
      </c>
      <c r="V1612" s="20"/>
    </row>
    <row r="1613" spans="1:22" s="38" customFormat="1" ht="15" customHeight="1" x14ac:dyDescent="0.2">
      <c r="A1613" s="160">
        <v>1611</v>
      </c>
      <c r="B1613" s="161" t="s">
        <v>1664</v>
      </c>
      <c r="C1613" s="161" t="s">
        <v>1665</v>
      </c>
      <c r="D1613" s="161" t="s">
        <v>285</v>
      </c>
      <c r="E1613" s="161" t="s">
        <v>1700</v>
      </c>
      <c r="F1613" s="161" t="s">
        <v>229</v>
      </c>
      <c r="G1613" s="161" t="s">
        <v>221</v>
      </c>
      <c r="H1613" s="162">
        <v>65.25</v>
      </c>
      <c r="I1613" s="163" t="s">
        <v>214</v>
      </c>
      <c r="J1613" s="158" t="s">
        <v>32</v>
      </c>
      <c r="K1613" s="159"/>
      <c r="L1613" s="153">
        <v>96.05</v>
      </c>
      <c r="M1613" s="154">
        <f t="shared" si="214"/>
        <v>17.98</v>
      </c>
      <c r="N1613" s="155" t="str">
        <f t="shared" si="215"/>
        <v/>
      </c>
      <c r="O1613" s="156">
        <f t="shared" si="216"/>
        <v>6267.2624999999998</v>
      </c>
      <c r="P1613" s="156" t="e">
        <f t="shared" si="211"/>
        <v>#VALUE!</v>
      </c>
      <c r="Q1613" s="156" t="e">
        <f t="shared" si="212"/>
        <v>#VALUE!</v>
      </c>
      <c r="R1613" s="157" t="str">
        <f t="shared" si="209"/>
        <v>B</v>
      </c>
      <c r="S1613" s="157">
        <f t="shared" si="213"/>
        <v>17.98</v>
      </c>
      <c r="T1613" s="157">
        <f t="shared" si="210"/>
        <v>65.25</v>
      </c>
      <c r="U1613" s="157">
        <f>IF(M1613&lt;&gt;0,IF(M1613=SVS,0,IF(M1613=SVSg,0,IF(M1613=Stundenverrechnungssatz!G6583,0,IF(M1613=Stundenverrechnungssatz!I6583,0,IF(M1613=Stundenverrechnungssatz!K6583,0,IF(M1613=Stundenverrechnungssatz!M6583,0,1)))))))</f>
        <v>0</v>
      </c>
      <c r="V1613" s="20"/>
    </row>
    <row r="1614" spans="1:22" s="38" customFormat="1" ht="15" customHeight="1" x14ac:dyDescent="0.2">
      <c r="A1614" s="160">
        <v>1612</v>
      </c>
      <c r="B1614" s="161" t="s">
        <v>1664</v>
      </c>
      <c r="C1614" s="161" t="s">
        <v>1665</v>
      </c>
      <c r="D1614" s="161" t="s">
        <v>285</v>
      </c>
      <c r="E1614" s="161" t="s">
        <v>1701</v>
      </c>
      <c r="F1614" s="161" t="s">
        <v>229</v>
      </c>
      <c r="G1614" s="161" t="s">
        <v>221</v>
      </c>
      <c r="H1614" s="162">
        <v>65.25</v>
      </c>
      <c r="I1614" s="163" t="s">
        <v>214</v>
      </c>
      <c r="J1614" s="158" t="s">
        <v>32</v>
      </c>
      <c r="K1614" s="159"/>
      <c r="L1614" s="153">
        <v>96.05</v>
      </c>
      <c r="M1614" s="154">
        <f t="shared" si="214"/>
        <v>17.98</v>
      </c>
      <c r="N1614" s="155" t="str">
        <f t="shared" si="215"/>
        <v/>
      </c>
      <c r="O1614" s="156">
        <f t="shared" si="216"/>
        <v>6267.2624999999998</v>
      </c>
      <c r="P1614" s="156" t="e">
        <f t="shared" si="211"/>
        <v>#VALUE!</v>
      </c>
      <c r="Q1614" s="156" t="e">
        <f t="shared" si="212"/>
        <v>#VALUE!</v>
      </c>
      <c r="R1614" s="157" t="str">
        <f t="shared" si="209"/>
        <v>B</v>
      </c>
      <c r="S1614" s="157">
        <f t="shared" si="213"/>
        <v>17.98</v>
      </c>
      <c r="T1614" s="157">
        <f t="shared" si="210"/>
        <v>65.25</v>
      </c>
      <c r="U1614" s="157">
        <f>IF(M1614&lt;&gt;0,IF(M1614=SVS,0,IF(M1614=SVSg,0,IF(M1614=Stundenverrechnungssatz!G6584,0,IF(M1614=Stundenverrechnungssatz!I6584,0,IF(M1614=Stundenverrechnungssatz!K6584,0,IF(M1614=Stundenverrechnungssatz!M6584,0,1)))))))</f>
        <v>0</v>
      </c>
      <c r="V1614" s="20"/>
    </row>
    <row r="1615" spans="1:22" s="38" customFormat="1" ht="15" customHeight="1" x14ac:dyDescent="0.2">
      <c r="A1615" s="160">
        <v>1613</v>
      </c>
      <c r="B1615" s="161" t="s">
        <v>1664</v>
      </c>
      <c r="C1615" s="161" t="s">
        <v>1665</v>
      </c>
      <c r="D1615" s="161" t="s">
        <v>285</v>
      </c>
      <c r="E1615" s="161" t="s">
        <v>1702</v>
      </c>
      <c r="F1615" s="161" t="s">
        <v>596</v>
      </c>
      <c r="G1615" s="161" t="s">
        <v>221</v>
      </c>
      <c r="H1615" s="162">
        <v>15.4</v>
      </c>
      <c r="I1615" s="163"/>
      <c r="J1615" s="158" t="s">
        <v>63</v>
      </c>
      <c r="K1615" s="159"/>
      <c r="L1615" s="153">
        <v>38.08</v>
      </c>
      <c r="M1615" s="154">
        <f t="shared" si="214"/>
        <v>17.98</v>
      </c>
      <c r="N1615" s="155" t="str">
        <f t="shared" si="215"/>
        <v/>
      </c>
      <c r="O1615" s="156">
        <f t="shared" si="216"/>
        <v>586.43200000000002</v>
      </c>
      <c r="P1615" s="156" t="e">
        <f t="shared" si="211"/>
        <v>#VALUE!</v>
      </c>
      <c r="Q1615" s="156" t="e">
        <f t="shared" si="212"/>
        <v>#VALUE!</v>
      </c>
      <c r="R1615" s="157" t="str">
        <f t="shared" si="209"/>
        <v>T</v>
      </c>
      <c r="S1615" s="157">
        <f t="shared" si="213"/>
        <v>17.98</v>
      </c>
      <c r="T1615" s="157">
        <f t="shared" si="210"/>
        <v>0</v>
      </c>
      <c r="U1615" s="157">
        <f>IF(M1615&lt;&gt;0,IF(M1615=SVS,0,IF(M1615=SVSg,0,IF(M1615=Stundenverrechnungssatz!G6585,0,IF(M1615=Stundenverrechnungssatz!I6585,0,IF(M1615=Stundenverrechnungssatz!K6585,0,IF(M1615=Stundenverrechnungssatz!M6585,0,1)))))))</f>
        <v>0</v>
      </c>
      <c r="V1615" s="20"/>
    </row>
    <row r="1616" spans="1:22" s="38" customFormat="1" ht="15" customHeight="1" x14ac:dyDescent="0.2">
      <c r="A1616" s="160">
        <v>1614</v>
      </c>
      <c r="B1616" s="161" t="s">
        <v>1664</v>
      </c>
      <c r="C1616" s="161" t="s">
        <v>1665</v>
      </c>
      <c r="D1616" s="161" t="s">
        <v>285</v>
      </c>
      <c r="E1616" s="161" t="s">
        <v>1703</v>
      </c>
      <c r="F1616" s="161" t="s">
        <v>282</v>
      </c>
      <c r="G1616" s="161" t="s">
        <v>221</v>
      </c>
      <c r="H1616" s="162">
        <v>10.69</v>
      </c>
      <c r="I1616" s="163"/>
      <c r="J1616" s="158" t="s">
        <v>31</v>
      </c>
      <c r="K1616" s="159"/>
      <c r="L1616" s="153">
        <v>96.05</v>
      </c>
      <c r="M1616" s="154">
        <f t="shared" si="214"/>
        <v>17.98</v>
      </c>
      <c r="N1616" s="155" t="str">
        <f t="shared" si="215"/>
        <v/>
      </c>
      <c r="O1616" s="156">
        <f t="shared" si="216"/>
        <v>1026.7745</v>
      </c>
      <c r="P1616" s="156" t="e">
        <f t="shared" si="211"/>
        <v>#VALUE!</v>
      </c>
      <c r="Q1616" s="156" t="e">
        <f t="shared" si="212"/>
        <v>#VALUE!</v>
      </c>
      <c r="R1616" s="157" t="str">
        <f t="shared" ref="R1616:R1679" si="217">LEFT(J1616,1)</f>
        <v>A</v>
      </c>
      <c r="S1616" s="157">
        <f t="shared" si="213"/>
        <v>17.98</v>
      </c>
      <c r="T1616" s="157">
        <f t="shared" si="210"/>
        <v>0</v>
      </c>
      <c r="U1616" s="157">
        <f>IF(M1616&lt;&gt;0,IF(M1616=SVS,0,IF(M1616=SVSg,0,IF(M1616=Stundenverrechnungssatz!G6586,0,IF(M1616=Stundenverrechnungssatz!I6586,0,IF(M1616=Stundenverrechnungssatz!K6586,0,IF(M1616=Stundenverrechnungssatz!M6586,0,1)))))))</f>
        <v>0</v>
      </c>
      <c r="V1616" s="20"/>
    </row>
    <row r="1617" spans="1:22" s="38" customFormat="1" ht="15" customHeight="1" x14ac:dyDescent="0.2">
      <c r="A1617" s="160">
        <v>1615</v>
      </c>
      <c r="B1617" s="161" t="s">
        <v>1664</v>
      </c>
      <c r="C1617" s="161" t="s">
        <v>1665</v>
      </c>
      <c r="D1617" s="161" t="s">
        <v>285</v>
      </c>
      <c r="E1617" s="161" t="s">
        <v>1704</v>
      </c>
      <c r="F1617" s="161" t="s">
        <v>271</v>
      </c>
      <c r="G1617" s="161" t="s">
        <v>226</v>
      </c>
      <c r="H1617" s="162">
        <v>53.33</v>
      </c>
      <c r="I1617" s="163"/>
      <c r="J1617" s="158" t="s">
        <v>31</v>
      </c>
      <c r="K1617" s="159"/>
      <c r="L1617" s="153">
        <v>96.05</v>
      </c>
      <c r="M1617" s="154">
        <f t="shared" si="214"/>
        <v>17.98</v>
      </c>
      <c r="N1617" s="155" t="str">
        <f t="shared" si="215"/>
        <v/>
      </c>
      <c r="O1617" s="156">
        <f t="shared" si="216"/>
        <v>5122.3464999999997</v>
      </c>
      <c r="P1617" s="156" t="e">
        <f t="shared" si="211"/>
        <v>#VALUE!</v>
      </c>
      <c r="Q1617" s="156" t="e">
        <f t="shared" si="212"/>
        <v>#VALUE!</v>
      </c>
      <c r="R1617" s="157" t="str">
        <f t="shared" si="217"/>
        <v>A</v>
      </c>
      <c r="S1617" s="157">
        <f t="shared" si="213"/>
        <v>17.98</v>
      </c>
      <c r="T1617" s="157">
        <f t="shared" si="210"/>
        <v>0</v>
      </c>
      <c r="U1617" s="157">
        <f>IF(M1617&lt;&gt;0,IF(M1617=SVS,0,IF(M1617=SVSg,0,IF(M1617=Stundenverrechnungssatz!G6587,0,IF(M1617=Stundenverrechnungssatz!I6587,0,IF(M1617=Stundenverrechnungssatz!K6587,0,IF(M1617=Stundenverrechnungssatz!M6587,0,1)))))))</f>
        <v>0</v>
      </c>
      <c r="V1617" s="20"/>
    </row>
    <row r="1618" spans="1:22" s="38" customFormat="1" ht="15" customHeight="1" x14ac:dyDescent="0.2">
      <c r="A1618" s="160">
        <v>1616</v>
      </c>
      <c r="B1618" s="161" t="s">
        <v>1664</v>
      </c>
      <c r="C1618" s="161" t="s">
        <v>1665</v>
      </c>
      <c r="D1618" s="161" t="s">
        <v>285</v>
      </c>
      <c r="E1618" s="161" t="s">
        <v>1704</v>
      </c>
      <c r="F1618" s="161" t="s">
        <v>421</v>
      </c>
      <c r="G1618" s="161" t="s">
        <v>226</v>
      </c>
      <c r="H1618" s="162">
        <v>3.5</v>
      </c>
      <c r="I1618" s="163"/>
      <c r="J1618" s="158" t="s">
        <v>62</v>
      </c>
      <c r="K1618" s="159"/>
      <c r="L1618" s="153">
        <v>96.05</v>
      </c>
      <c r="M1618" s="154">
        <f t="shared" si="214"/>
        <v>17.98</v>
      </c>
      <c r="N1618" s="155" t="str">
        <f t="shared" si="215"/>
        <v/>
      </c>
      <c r="O1618" s="156">
        <f t="shared" si="216"/>
        <v>336.17500000000001</v>
      </c>
      <c r="P1618" s="156" t="e">
        <f t="shared" si="211"/>
        <v>#VALUE!</v>
      </c>
      <c r="Q1618" s="156" t="e">
        <f t="shared" si="212"/>
        <v>#VALUE!</v>
      </c>
      <c r="R1618" s="157" t="str">
        <f t="shared" si="217"/>
        <v>K</v>
      </c>
      <c r="S1618" s="157">
        <f t="shared" si="213"/>
        <v>17.98</v>
      </c>
      <c r="T1618" s="157">
        <f t="shared" si="210"/>
        <v>0</v>
      </c>
      <c r="U1618" s="157">
        <f>IF(M1618&lt;&gt;0,IF(M1618=SVS,0,IF(M1618=SVSg,0,IF(M1618=Stundenverrechnungssatz!G6588,0,IF(M1618=Stundenverrechnungssatz!I6588,0,IF(M1618=Stundenverrechnungssatz!K6588,0,IF(M1618=Stundenverrechnungssatz!M6588,0,1)))))))</f>
        <v>0</v>
      </c>
      <c r="V1618" s="20"/>
    </row>
    <row r="1619" spans="1:22" s="38" customFormat="1" ht="15" customHeight="1" x14ac:dyDescent="0.2">
      <c r="A1619" s="160">
        <v>1617</v>
      </c>
      <c r="B1619" s="161" t="s">
        <v>1664</v>
      </c>
      <c r="C1619" s="161" t="s">
        <v>1665</v>
      </c>
      <c r="D1619" s="161" t="s">
        <v>285</v>
      </c>
      <c r="E1619" s="161" t="s">
        <v>1705</v>
      </c>
      <c r="F1619" s="161" t="s">
        <v>271</v>
      </c>
      <c r="G1619" s="161" t="s">
        <v>226</v>
      </c>
      <c r="H1619" s="162">
        <v>17.87</v>
      </c>
      <c r="I1619" s="163"/>
      <c r="J1619" s="158" t="s">
        <v>31</v>
      </c>
      <c r="K1619" s="159"/>
      <c r="L1619" s="153">
        <v>96.05</v>
      </c>
      <c r="M1619" s="154">
        <f t="shared" si="214"/>
        <v>17.98</v>
      </c>
      <c r="N1619" s="155" t="str">
        <f t="shared" si="215"/>
        <v/>
      </c>
      <c r="O1619" s="156">
        <f t="shared" si="216"/>
        <v>1716.4135000000001</v>
      </c>
      <c r="P1619" s="156" t="e">
        <f t="shared" si="211"/>
        <v>#VALUE!</v>
      </c>
      <c r="Q1619" s="156" t="e">
        <f t="shared" si="212"/>
        <v>#VALUE!</v>
      </c>
      <c r="R1619" s="157" t="str">
        <f t="shared" si="217"/>
        <v>A</v>
      </c>
      <c r="S1619" s="157">
        <f t="shared" si="213"/>
        <v>17.98</v>
      </c>
      <c r="T1619" s="157">
        <f t="shared" si="210"/>
        <v>0</v>
      </c>
      <c r="U1619" s="157">
        <f>IF(M1619&lt;&gt;0,IF(M1619=SVS,0,IF(M1619=SVSg,0,IF(M1619=Stundenverrechnungssatz!G6589,0,IF(M1619=Stundenverrechnungssatz!I6589,0,IF(M1619=Stundenverrechnungssatz!K6589,0,IF(M1619=Stundenverrechnungssatz!M6589,0,1)))))))</f>
        <v>0</v>
      </c>
      <c r="V1619" s="20"/>
    </row>
    <row r="1620" spans="1:22" s="38" customFormat="1" ht="15" customHeight="1" x14ac:dyDescent="0.2">
      <c r="A1620" s="160">
        <v>1618</v>
      </c>
      <c r="B1620" s="161" t="s">
        <v>1664</v>
      </c>
      <c r="C1620" s="161" t="s">
        <v>1665</v>
      </c>
      <c r="D1620" s="161" t="s">
        <v>285</v>
      </c>
      <c r="E1620" s="161" t="s">
        <v>1706</v>
      </c>
      <c r="F1620" s="161" t="s">
        <v>271</v>
      </c>
      <c r="G1620" s="161" t="s">
        <v>226</v>
      </c>
      <c r="H1620" s="162">
        <v>19.5</v>
      </c>
      <c r="I1620" s="163"/>
      <c r="J1620" s="158" t="s">
        <v>31</v>
      </c>
      <c r="K1620" s="159"/>
      <c r="L1620" s="153">
        <v>96.05</v>
      </c>
      <c r="M1620" s="154">
        <f t="shared" si="214"/>
        <v>17.98</v>
      </c>
      <c r="N1620" s="155" t="str">
        <f t="shared" si="215"/>
        <v/>
      </c>
      <c r="O1620" s="156">
        <f t="shared" si="216"/>
        <v>1872.9749999999999</v>
      </c>
      <c r="P1620" s="156" t="e">
        <f t="shared" si="211"/>
        <v>#VALUE!</v>
      </c>
      <c r="Q1620" s="156" t="e">
        <f t="shared" si="212"/>
        <v>#VALUE!</v>
      </c>
      <c r="R1620" s="157" t="str">
        <f t="shared" si="217"/>
        <v>A</v>
      </c>
      <c r="S1620" s="157">
        <f t="shared" si="213"/>
        <v>17.98</v>
      </c>
      <c r="T1620" s="157">
        <f t="shared" si="210"/>
        <v>0</v>
      </c>
      <c r="U1620" s="157">
        <f>IF(M1620&lt;&gt;0,IF(M1620=SVS,0,IF(M1620=SVSg,0,IF(M1620=Stundenverrechnungssatz!G6590,0,IF(M1620=Stundenverrechnungssatz!I6590,0,IF(M1620=Stundenverrechnungssatz!K6590,0,IF(M1620=Stundenverrechnungssatz!M6590,0,1)))))))</f>
        <v>0</v>
      </c>
      <c r="V1620" s="20"/>
    </row>
    <row r="1621" spans="1:22" s="38" customFormat="1" ht="15" customHeight="1" x14ac:dyDescent="0.2">
      <c r="A1621" s="160">
        <v>1619</v>
      </c>
      <c r="B1621" s="161" t="s">
        <v>1664</v>
      </c>
      <c r="C1621" s="161" t="s">
        <v>1665</v>
      </c>
      <c r="D1621" s="161" t="s">
        <v>285</v>
      </c>
      <c r="E1621" s="161" t="s">
        <v>1707</v>
      </c>
      <c r="F1621" s="161" t="s">
        <v>271</v>
      </c>
      <c r="G1621" s="161" t="s">
        <v>226</v>
      </c>
      <c r="H1621" s="162">
        <v>15.44</v>
      </c>
      <c r="I1621" s="163"/>
      <c r="J1621" s="158" t="s">
        <v>31</v>
      </c>
      <c r="K1621" s="159"/>
      <c r="L1621" s="153">
        <v>96.05</v>
      </c>
      <c r="M1621" s="154">
        <f t="shared" si="214"/>
        <v>17.98</v>
      </c>
      <c r="N1621" s="155" t="str">
        <f t="shared" si="215"/>
        <v/>
      </c>
      <c r="O1621" s="156">
        <f t="shared" si="216"/>
        <v>1483.0119999999999</v>
      </c>
      <c r="P1621" s="156" t="e">
        <f t="shared" si="211"/>
        <v>#VALUE!</v>
      </c>
      <c r="Q1621" s="156" t="e">
        <f t="shared" si="212"/>
        <v>#VALUE!</v>
      </c>
      <c r="R1621" s="157" t="str">
        <f t="shared" si="217"/>
        <v>A</v>
      </c>
      <c r="S1621" s="157">
        <f t="shared" si="213"/>
        <v>17.98</v>
      </c>
      <c r="T1621" s="157">
        <f t="shared" si="210"/>
        <v>0</v>
      </c>
      <c r="U1621" s="157">
        <f>IF(M1621&lt;&gt;0,IF(M1621=SVS,0,IF(M1621=SVSg,0,IF(M1621=Stundenverrechnungssatz!G6591,0,IF(M1621=Stundenverrechnungssatz!I6591,0,IF(M1621=Stundenverrechnungssatz!K6591,0,IF(M1621=Stundenverrechnungssatz!M6591,0,1)))))))</f>
        <v>0</v>
      </c>
      <c r="V1621" s="20"/>
    </row>
    <row r="1622" spans="1:22" s="38" customFormat="1" ht="15" customHeight="1" x14ac:dyDescent="0.2">
      <c r="A1622" s="160">
        <v>1620</v>
      </c>
      <c r="B1622" s="161" t="s">
        <v>1664</v>
      </c>
      <c r="C1622" s="161" t="s">
        <v>1665</v>
      </c>
      <c r="D1622" s="161" t="s">
        <v>285</v>
      </c>
      <c r="E1622" s="161" t="s">
        <v>1708</v>
      </c>
      <c r="F1622" s="161" t="s">
        <v>282</v>
      </c>
      <c r="G1622" s="161" t="s">
        <v>226</v>
      </c>
      <c r="H1622" s="162">
        <v>14.23</v>
      </c>
      <c r="I1622" s="163"/>
      <c r="J1622" s="158" t="s">
        <v>38</v>
      </c>
      <c r="K1622" s="159"/>
      <c r="L1622" s="153">
        <v>96.05</v>
      </c>
      <c r="M1622" s="154">
        <f t="shared" si="214"/>
        <v>17.98</v>
      </c>
      <c r="N1622" s="155" t="str">
        <f t="shared" si="215"/>
        <v/>
      </c>
      <c r="O1622" s="156">
        <f t="shared" si="216"/>
        <v>1366.7915</v>
      </c>
      <c r="P1622" s="156" t="e">
        <f t="shared" si="211"/>
        <v>#VALUE!</v>
      </c>
      <c r="Q1622" s="156" t="e">
        <f t="shared" si="212"/>
        <v>#VALUE!</v>
      </c>
      <c r="R1622" s="157" t="str">
        <f t="shared" si="217"/>
        <v>D</v>
      </c>
      <c r="S1622" s="157">
        <f t="shared" si="213"/>
        <v>17.98</v>
      </c>
      <c r="T1622" s="157">
        <f t="shared" si="210"/>
        <v>0</v>
      </c>
      <c r="U1622" s="157">
        <f>IF(M1622&lt;&gt;0,IF(M1622=SVS,0,IF(M1622=SVSg,0,IF(M1622=Stundenverrechnungssatz!G6592,0,IF(M1622=Stundenverrechnungssatz!I6592,0,IF(M1622=Stundenverrechnungssatz!K6592,0,IF(M1622=Stundenverrechnungssatz!M6592,0,1)))))))</f>
        <v>0</v>
      </c>
      <c r="V1622" s="20"/>
    </row>
    <row r="1623" spans="1:22" s="38" customFormat="1" ht="15" customHeight="1" x14ac:dyDescent="0.2">
      <c r="A1623" s="160">
        <v>1621</v>
      </c>
      <c r="B1623" s="161" t="s">
        <v>1664</v>
      </c>
      <c r="C1623" s="161" t="s">
        <v>1665</v>
      </c>
      <c r="D1623" s="161" t="s">
        <v>285</v>
      </c>
      <c r="E1623" s="161" t="s">
        <v>1709</v>
      </c>
      <c r="F1623" s="161" t="s">
        <v>218</v>
      </c>
      <c r="G1623" s="161" t="s">
        <v>333</v>
      </c>
      <c r="H1623" s="162">
        <v>3.45</v>
      </c>
      <c r="I1623" s="163"/>
      <c r="J1623" s="158" t="s">
        <v>34</v>
      </c>
      <c r="K1623" s="159"/>
      <c r="L1623" s="153">
        <v>191.11</v>
      </c>
      <c r="M1623" s="154">
        <f t="shared" si="214"/>
        <v>17.98</v>
      </c>
      <c r="N1623" s="155" t="str">
        <f t="shared" si="215"/>
        <v/>
      </c>
      <c r="O1623" s="156">
        <f t="shared" si="216"/>
        <v>659.32950000000005</v>
      </c>
      <c r="P1623" s="156" t="e">
        <f t="shared" si="211"/>
        <v>#VALUE!</v>
      </c>
      <c r="Q1623" s="156" t="e">
        <f t="shared" si="212"/>
        <v>#VALUE!</v>
      </c>
      <c r="R1623" s="157" t="str">
        <f t="shared" si="217"/>
        <v>C</v>
      </c>
      <c r="S1623" s="157">
        <f t="shared" si="213"/>
        <v>17.98</v>
      </c>
      <c r="T1623" s="157">
        <f t="shared" si="210"/>
        <v>0</v>
      </c>
      <c r="U1623" s="157">
        <f>IF(M1623&lt;&gt;0,IF(M1623=SVS,0,IF(M1623=SVSg,0,IF(M1623=Stundenverrechnungssatz!G6593,0,IF(M1623=Stundenverrechnungssatz!I6593,0,IF(M1623=Stundenverrechnungssatz!K6593,0,IF(M1623=Stundenverrechnungssatz!M6593,0,1)))))))</f>
        <v>0</v>
      </c>
      <c r="V1623" s="20"/>
    </row>
    <row r="1624" spans="1:22" s="38" customFormat="1" ht="15" customHeight="1" x14ac:dyDescent="0.2">
      <c r="A1624" s="160">
        <v>1622</v>
      </c>
      <c r="B1624" s="161" t="s">
        <v>1664</v>
      </c>
      <c r="C1624" s="161" t="s">
        <v>1665</v>
      </c>
      <c r="D1624" s="161" t="s">
        <v>285</v>
      </c>
      <c r="E1624" s="161" t="s">
        <v>1710</v>
      </c>
      <c r="F1624" s="161" t="s">
        <v>258</v>
      </c>
      <c r="G1624" s="161" t="s">
        <v>333</v>
      </c>
      <c r="H1624" s="162">
        <v>5.61</v>
      </c>
      <c r="I1624" s="163"/>
      <c r="J1624" s="158" t="s">
        <v>34</v>
      </c>
      <c r="K1624" s="159"/>
      <c r="L1624" s="153">
        <v>191.11</v>
      </c>
      <c r="M1624" s="154">
        <f t="shared" si="214"/>
        <v>17.98</v>
      </c>
      <c r="N1624" s="155" t="str">
        <f t="shared" si="215"/>
        <v/>
      </c>
      <c r="O1624" s="156">
        <f t="shared" si="216"/>
        <v>1072.1271000000002</v>
      </c>
      <c r="P1624" s="156" t="e">
        <f t="shared" si="211"/>
        <v>#VALUE!</v>
      </c>
      <c r="Q1624" s="156" t="e">
        <f t="shared" si="212"/>
        <v>#VALUE!</v>
      </c>
      <c r="R1624" s="157" t="str">
        <f t="shared" si="217"/>
        <v>C</v>
      </c>
      <c r="S1624" s="157">
        <f t="shared" si="213"/>
        <v>17.98</v>
      </c>
      <c r="T1624" s="157">
        <f t="shared" si="210"/>
        <v>0</v>
      </c>
      <c r="U1624" s="157">
        <f>IF(M1624&lt;&gt;0,IF(M1624=SVS,0,IF(M1624=SVSg,0,IF(M1624=Stundenverrechnungssatz!G6594,0,IF(M1624=Stundenverrechnungssatz!I6594,0,IF(M1624=Stundenverrechnungssatz!K6594,0,IF(M1624=Stundenverrechnungssatz!M6594,0,1)))))))</f>
        <v>0</v>
      </c>
      <c r="V1624" s="20"/>
    </row>
    <row r="1625" spans="1:22" s="38" customFormat="1" ht="15" customHeight="1" x14ac:dyDescent="0.2">
      <c r="A1625" s="160">
        <v>1623</v>
      </c>
      <c r="B1625" s="161" t="s">
        <v>1664</v>
      </c>
      <c r="C1625" s="161" t="s">
        <v>1665</v>
      </c>
      <c r="D1625" s="161" t="s">
        <v>285</v>
      </c>
      <c r="E1625" s="161" t="s">
        <v>1711</v>
      </c>
      <c r="F1625" s="161" t="s">
        <v>427</v>
      </c>
      <c r="G1625" s="161" t="s">
        <v>333</v>
      </c>
      <c r="H1625" s="162">
        <v>1.95</v>
      </c>
      <c r="I1625" s="163"/>
      <c r="J1625" s="158" t="s">
        <v>64</v>
      </c>
      <c r="K1625" s="159"/>
      <c r="L1625" s="153">
        <v>9</v>
      </c>
      <c r="M1625" s="154">
        <f t="shared" si="214"/>
        <v>17.98</v>
      </c>
      <c r="N1625" s="155" t="str">
        <f t="shared" si="215"/>
        <v/>
      </c>
      <c r="O1625" s="156">
        <f t="shared" si="216"/>
        <v>17.55</v>
      </c>
      <c r="P1625" s="156" t="e">
        <f t="shared" si="211"/>
        <v>#VALUE!</v>
      </c>
      <c r="Q1625" s="156" t="e">
        <f t="shared" si="212"/>
        <v>#VALUE!</v>
      </c>
      <c r="R1625" s="157" t="str">
        <f t="shared" si="217"/>
        <v>T</v>
      </c>
      <c r="S1625" s="157">
        <f t="shared" si="213"/>
        <v>17.98</v>
      </c>
      <c r="T1625" s="157">
        <f t="shared" si="210"/>
        <v>0</v>
      </c>
      <c r="U1625" s="157">
        <f>IF(M1625&lt;&gt;0,IF(M1625=SVS,0,IF(M1625=SVSg,0,IF(M1625=Stundenverrechnungssatz!G6595,0,IF(M1625=Stundenverrechnungssatz!I6595,0,IF(M1625=Stundenverrechnungssatz!K6595,0,IF(M1625=Stundenverrechnungssatz!M6595,0,1)))))))</f>
        <v>0</v>
      </c>
      <c r="V1625" s="20"/>
    </row>
    <row r="1626" spans="1:22" s="38" customFormat="1" ht="15" customHeight="1" x14ac:dyDescent="0.2">
      <c r="A1626" s="160">
        <v>1624</v>
      </c>
      <c r="B1626" s="161" t="s">
        <v>1664</v>
      </c>
      <c r="C1626" s="161" t="s">
        <v>1665</v>
      </c>
      <c r="D1626" s="161" t="s">
        <v>285</v>
      </c>
      <c r="E1626" s="161" t="s">
        <v>1712</v>
      </c>
      <c r="F1626" s="161" t="s">
        <v>244</v>
      </c>
      <c r="G1626" s="161" t="s">
        <v>333</v>
      </c>
      <c r="H1626" s="162">
        <v>4.04</v>
      </c>
      <c r="I1626" s="163"/>
      <c r="J1626" s="158" t="s">
        <v>34</v>
      </c>
      <c r="K1626" s="159"/>
      <c r="L1626" s="153">
        <v>191.11</v>
      </c>
      <c r="M1626" s="154">
        <f t="shared" si="214"/>
        <v>17.98</v>
      </c>
      <c r="N1626" s="155" t="str">
        <f t="shared" si="215"/>
        <v/>
      </c>
      <c r="O1626" s="156">
        <f t="shared" si="216"/>
        <v>772.08440000000007</v>
      </c>
      <c r="P1626" s="156" t="e">
        <f t="shared" si="211"/>
        <v>#VALUE!</v>
      </c>
      <c r="Q1626" s="156" t="e">
        <f t="shared" si="212"/>
        <v>#VALUE!</v>
      </c>
      <c r="R1626" s="157" t="str">
        <f t="shared" si="217"/>
        <v>C</v>
      </c>
      <c r="S1626" s="157">
        <f t="shared" si="213"/>
        <v>17.98</v>
      </c>
      <c r="T1626" s="157">
        <f t="shared" si="210"/>
        <v>0</v>
      </c>
      <c r="U1626" s="157">
        <f>IF(M1626&lt;&gt;0,IF(M1626=SVS,0,IF(M1626=SVSg,0,IF(M1626=Stundenverrechnungssatz!G6596,0,IF(M1626=Stundenverrechnungssatz!I6596,0,IF(M1626=Stundenverrechnungssatz!K6596,0,IF(M1626=Stundenverrechnungssatz!M6596,0,1)))))))</f>
        <v>0</v>
      </c>
      <c r="V1626" s="20"/>
    </row>
    <row r="1627" spans="1:22" s="38" customFormat="1" ht="15" customHeight="1" x14ac:dyDescent="0.2">
      <c r="A1627" s="160">
        <v>1625</v>
      </c>
      <c r="B1627" s="161" t="s">
        <v>1664</v>
      </c>
      <c r="C1627" s="161" t="s">
        <v>1665</v>
      </c>
      <c r="D1627" s="161" t="s">
        <v>285</v>
      </c>
      <c r="E1627" s="161" t="s">
        <v>1713</v>
      </c>
      <c r="F1627" s="161" t="s">
        <v>239</v>
      </c>
      <c r="G1627" s="161" t="s">
        <v>333</v>
      </c>
      <c r="H1627" s="162">
        <v>7.38</v>
      </c>
      <c r="I1627" s="163"/>
      <c r="J1627" s="158" t="s">
        <v>34</v>
      </c>
      <c r="K1627" s="159"/>
      <c r="L1627" s="153">
        <v>191.11</v>
      </c>
      <c r="M1627" s="154">
        <f t="shared" si="214"/>
        <v>17.98</v>
      </c>
      <c r="N1627" s="155" t="str">
        <f t="shared" si="215"/>
        <v/>
      </c>
      <c r="O1627" s="156">
        <f t="shared" si="216"/>
        <v>1410.3918000000001</v>
      </c>
      <c r="P1627" s="156" t="e">
        <f t="shared" si="211"/>
        <v>#VALUE!</v>
      </c>
      <c r="Q1627" s="156" t="e">
        <f t="shared" si="212"/>
        <v>#VALUE!</v>
      </c>
      <c r="R1627" s="157" t="str">
        <f t="shared" si="217"/>
        <v>C</v>
      </c>
      <c r="S1627" s="157">
        <f t="shared" si="213"/>
        <v>17.98</v>
      </c>
      <c r="T1627" s="157">
        <f t="shared" si="210"/>
        <v>0</v>
      </c>
      <c r="U1627" s="157">
        <f>IF(M1627&lt;&gt;0,IF(M1627=SVS,0,IF(M1627=SVSg,0,IF(M1627=Stundenverrechnungssatz!G6597,0,IF(M1627=Stundenverrechnungssatz!I6597,0,IF(M1627=Stundenverrechnungssatz!K6597,0,IF(M1627=Stundenverrechnungssatz!M6597,0,1)))))))</f>
        <v>0</v>
      </c>
      <c r="V1627" s="20"/>
    </row>
    <row r="1628" spans="1:22" s="38" customFormat="1" ht="15" customHeight="1" x14ac:dyDescent="0.2">
      <c r="A1628" s="160">
        <v>1626</v>
      </c>
      <c r="B1628" s="161" t="s">
        <v>1664</v>
      </c>
      <c r="C1628" s="161" t="s">
        <v>1665</v>
      </c>
      <c r="D1628" s="161" t="s">
        <v>285</v>
      </c>
      <c r="E1628" s="161" t="s">
        <v>1714</v>
      </c>
      <c r="F1628" s="161" t="s">
        <v>218</v>
      </c>
      <c r="G1628" s="161" t="s">
        <v>333</v>
      </c>
      <c r="H1628" s="162">
        <v>16.55</v>
      </c>
      <c r="I1628" s="163"/>
      <c r="J1628" s="158" t="s">
        <v>34</v>
      </c>
      <c r="K1628" s="159"/>
      <c r="L1628" s="153">
        <v>191.11</v>
      </c>
      <c r="M1628" s="154">
        <f t="shared" si="214"/>
        <v>17.98</v>
      </c>
      <c r="N1628" s="155" t="str">
        <f t="shared" si="215"/>
        <v/>
      </c>
      <c r="O1628" s="156">
        <f t="shared" si="216"/>
        <v>3162.8705000000004</v>
      </c>
      <c r="P1628" s="156" t="e">
        <f t="shared" si="211"/>
        <v>#VALUE!</v>
      </c>
      <c r="Q1628" s="156" t="e">
        <f t="shared" si="212"/>
        <v>#VALUE!</v>
      </c>
      <c r="R1628" s="157" t="str">
        <f t="shared" si="217"/>
        <v>C</v>
      </c>
      <c r="S1628" s="157">
        <f t="shared" si="213"/>
        <v>17.98</v>
      </c>
      <c r="T1628" s="157">
        <f t="shared" si="210"/>
        <v>0</v>
      </c>
      <c r="U1628" s="157">
        <f>IF(M1628&lt;&gt;0,IF(M1628=SVS,0,IF(M1628=SVSg,0,IF(M1628=Stundenverrechnungssatz!G6598,0,IF(M1628=Stundenverrechnungssatz!I6598,0,IF(M1628=Stundenverrechnungssatz!K6598,0,IF(M1628=Stundenverrechnungssatz!M6598,0,1)))))))</f>
        <v>0</v>
      </c>
      <c r="V1628" s="20"/>
    </row>
    <row r="1629" spans="1:22" s="38" customFormat="1" ht="15" customHeight="1" x14ac:dyDescent="0.2">
      <c r="A1629" s="160">
        <v>1627</v>
      </c>
      <c r="B1629" s="161" t="s">
        <v>1664</v>
      </c>
      <c r="C1629" s="161" t="s">
        <v>1665</v>
      </c>
      <c r="D1629" s="161" t="s">
        <v>285</v>
      </c>
      <c r="E1629" s="161" t="s">
        <v>1715</v>
      </c>
      <c r="F1629" s="161" t="s">
        <v>239</v>
      </c>
      <c r="G1629" s="161" t="s">
        <v>333</v>
      </c>
      <c r="H1629" s="162">
        <v>7.38</v>
      </c>
      <c r="I1629" s="163"/>
      <c r="J1629" s="158" t="s">
        <v>34</v>
      </c>
      <c r="K1629" s="159"/>
      <c r="L1629" s="153">
        <v>191.11</v>
      </c>
      <c r="M1629" s="154">
        <f t="shared" si="214"/>
        <v>17.98</v>
      </c>
      <c r="N1629" s="155" t="str">
        <f t="shared" si="215"/>
        <v/>
      </c>
      <c r="O1629" s="156">
        <f t="shared" si="216"/>
        <v>1410.3918000000001</v>
      </c>
      <c r="P1629" s="156" t="e">
        <f t="shared" si="211"/>
        <v>#VALUE!</v>
      </c>
      <c r="Q1629" s="156" t="e">
        <f t="shared" si="212"/>
        <v>#VALUE!</v>
      </c>
      <c r="R1629" s="157" t="str">
        <f t="shared" si="217"/>
        <v>C</v>
      </c>
      <c r="S1629" s="157">
        <f t="shared" si="213"/>
        <v>17.98</v>
      </c>
      <c r="T1629" s="157">
        <f t="shared" si="210"/>
        <v>0</v>
      </c>
      <c r="U1629" s="157">
        <f>IF(M1629&lt;&gt;0,IF(M1629=SVS,0,IF(M1629=SVSg,0,IF(M1629=Stundenverrechnungssatz!G6599,0,IF(M1629=Stundenverrechnungssatz!I6599,0,IF(M1629=Stundenverrechnungssatz!K6599,0,IF(M1629=Stundenverrechnungssatz!M6599,0,1)))))))</f>
        <v>0</v>
      </c>
      <c r="V1629" s="20"/>
    </row>
    <row r="1630" spans="1:22" s="38" customFormat="1" ht="15" customHeight="1" x14ac:dyDescent="0.2">
      <c r="A1630" s="160">
        <v>1628</v>
      </c>
      <c r="B1630" s="161" t="s">
        <v>1664</v>
      </c>
      <c r="C1630" s="161" t="s">
        <v>1665</v>
      </c>
      <c r="D1630" s="161" t="s">
        <v>285</v>
      </c>
      <c r="E1630" s="161" t="s">
        <v>1716</v>
      </c>
      <c r="F1630" s="161" t="s">
        <v>258</v>
      </c>
      <c r="G1630" s="161" t="s">
        <v>333</v>
      </c>
      <c r="H1630" s="162">
        <v>16.55</v>
      </c>
      <c r="I1630" s="163"/>
      <c r="J1630" s="158" t="s">
        <v>34</v>
      </c>
      <c r="K1630" s="159"/>
      <c r="L1630" s="153">
        <v>191.11</v>
      </c>
      <c r="M1630" s="154">
        <f t="shared" si="214"/>
        <v>17.98</v>
      </c>
      <c r="N1630" s="155" t="str">
        <f t="shared" si="215"/>
        <v/>
      </c>
      <c r="O1630" s="156">
        <f t="shared" si="216"/>
        <v>3162.8705000000004</v>
      </c>
      <c r="P1630" s="156" t="e">
        <f t="shared" si="211"/>
        <v>#VALUE!</v>
      </c>
      <c r="Q1630" s="156" t="e">
        <f t="shared" si="212"/>
        <v>#VALUE!</v>
      </c>
      <c r="R1630" s="157" t="str">
        <f t="shared" si="217"/>
        <v>C</v>
      </c>
      <c r="S1630" s="157">
        <f t="shared" si="213"/>
        <v>17.98</v>
      </c>
      <c r="T1630" s="157">
        <f t="shared" si="210"/>
        <v>0</v>
      </c>
      <c r="U1630" s="157">
        <f>IF(M1630&lt;&gt;0,IF(M1630=SVS,0,IF(M1630=SVSg,0,IF(M1630=Stundenverrechnungssatz!G6600,0,IF(M1630=Stundenverrechnungssatz!I6600,0,IF(M1630=Stundenverrechnungssatz!K6600,0,IF(M1630=Stundenverrechnungssatz!M6600,0,1)))))))</f>
        <v>0</v>
      </c>
      <c r="V1630" s="20"/>
    </row>
    <row r="1631" spans="1:22" s="38" customFormat="1" ht="15" customHeight="1" x14ac:dyDescent="0.2">
      <c r="A1631" s="160">
        <v>1629</v>
      </c>
      <c r="B1631" s="161" t="s">
        <v>1664</v>
      </c>
      <c r="C1631" s="161" t="s">
        <v>1665</v>
      </c>
      <c r="D1631" s="161" t="s">
        <v>285</v>
      </c>
      <c r="E1631" s="161" t="s">
        <v>1717</v>
      </c>
      <c r="F1631" s="161" t="s">
        <v>303</v>
      </c>
      <c r="G1631" s="161" t="s">
        <v>333</v>
      </c>
      <c r="H1631" s="162">
        <v>13.72</v>
      </c>
      <c r="I1631" s="163" t="s">
        <v>214</v>
      </c>
      <c r="J1631" s="158" t="s">
        <v>36</v>
      </c>
      <c r="K1631" s="159"/>
      <c r="L1631" s="153">
        <v>191.11</v>
      </c>
      <c r="M1631" s="154">
        <f t="shared" si="214"/>
        <v>17.98</v>
      </c>
      <c r="N1631" s="155" t="str">
        <f t="shared" si="215"/>
        <v/>
      </c>
      <c r="O1631" s="156">
        <f t="shared" si="216"/>
        <v>2622.0292000000004</v>
      </c>
      <c r="P1631" s="156" t="e">
        <f t="shared" si="211"/>
        <v>#VALUE!</v>
      </c>
      <c r="Q1631" s="156" t="e">
        <f t="shared" si="212"/>
        <v>#VALUE!</v>
      </c>
      <c r="R1631" s="157" t="str">
        <f t="shared" si="217"/>
        <v>F</v>
      </c>
      <c r="S1631" s="157">
        <f t="shared" si="213"/>
        <v>17.98</v>
      </c>
      <c r="T1631" s="157">
        <f t="shared" si="210"/>
        <v>13.72</v>
      </c>
      <c r="U1631" s="157">
        <f>IF(M1631&lt;&gt;0,IF(M1631=SVS,0,IF(M1631=SVSg,0,IF(M1631=Stundenverrechnungssatz!G6601,0,IF(M1631=Stundenverrechnungssatz!I6601,0,IF(M1631=Stundenverrechnungssatz!K6601,0,IF(M1631=Stundenverrechnungssatz!M6601,0,1)))))))</f>
        <v>0</v>
      </c>
      <c r="V1631" s="20"/>
    </row>
    <row r="1632" spans="1:22" s="38" customFormat="1" ht="15" customHeight="1" x14ac:dyDescent="0.2">
      <c r="A1632" s="160">
        <v>1630</v>
      </c>
      <c r="B1632" s="161" t="s">
        <v>1664</v>
      </c>
      <c r="C1632" s="161" t="s">
        <v>1665</v>
      </c>
      <c r="D1632" s="161" t="s">
        <v>285</v>
      </c>
      <c r="E1632" s="161" t="s">
        <v>1718</v>
      </c>
      <c r="F1632" s="161" t="s">
        <v>383</v>
      </c>
      <c r="G1632" s="161" t="s">
        <v>221</v>
      </c>
      <c r="H1632" s="162">
        <v>176.48</v>
      </c>
      <c r="I1632" s="163" t="s">
        <v>214</v>
      </c>
      <c r="J1632" s="158" t="s">
        <v>58</v>
      </c>
      <c r="K1632" s="159"/>
      <c r="L1632" s="153">
        <v>191.11</v>
      </c>
      <c r="M1632" s="154">
        <f t="shared" si="214"/>
        <v>17.98</v>
      </c>
      <c r="N1632" s="155" t="str">
        <f t="shared" si="215"/>
        <v/>
      </c>
      <c r="O1632" s="156">
        <f t="shared" si="216"/>
        <v>33727.092799999999</v>
      </c>
      <c r="P1632" s="156" t="e">
        <f t="shared" si="211"/>
        <v>#VALUE!</v>
      </c>
      <c r="Q1632" s="156" t="e">
        <f t="shared" si="212"/>
        <v>#VALUE!</v>
      </c>
      <c r="R1632" s="157" t="str">
        <f t="shared" si="217"/>
        <v>H</v>
      </c>
      <c r="S1632" s="157">
        <f t="shared" si="213"/>
        <v>17.98</v>
      </c>
      <c r="T1632" s="157">
        <f t="shared" si="210"/>
        <v>176.48</v>
      </c>
      <c r="U1632" s="157">
        <f>IF(M1632&lt;&gt;0,IF(M1632=SVS,0,IF(M1632=SVSg,0,IF(M1632=Stundenverrechnungssatz!G6602,0,IF(M1632=Stundenverrechnungssatz!I6602,0,IF(M1632=Stundenverrechnungssatz!K6602,0,IF(M1632=Stundenverrechnungssatz!M6602,0,1)))))))</f>
        <v>0</v>
      </c>
      <c r="V1632" s="20"/>
    </row>
    <row r="1633" spans="1:22" s="38" customFormat="1" ht="15" customHeight="1" x14ac:dyDescent="0.2">
      <c r="A1633" s="160">
        <v>1631</v>
      </c>
      <c r="B1633" s="161" t="s">
        <v>1664</v>
      </c>
      <c r="C1633" s="161" t="s">
        <v>1665</v>
      </c>
      <c r="D1633" s="161" t="s">
        <v>285</v>
      </c>
      <c r="E1633" s="161" t="s">
        <v>1719</v>
      </c>
      <c r="F1633" s="161" t="s">
        <v>212</v>
      </c>
      <c r="G1633" s="161" t="s">
        <v>221</v>
      </c>
      <c r="H1633" s="162">
        <v>111.15</v>
      </c>
      <c r="I1633" s="163" t="s">
        <v>214</v>
      </c>
      <c r="J1633" s="158" t="s">
        <v>36</v>
      </c>
      <c r="K1633" s="159"/>
      <c r="L1633" s="153">
        <v>191.11</v>
      </c>
      <c r="M1633" s="154">
        <f t="shared" si="214"/>
        <v>17.98</v>
      </c>
      <c r="N1633" s="155" t="str">
        <f t="shared" si="215"/>
        <v/>
      </c>
      <c r="O1633" s="156">
        <f t="shared" si="216"/>
        <v>21241.876500000002</v>
      </c>
      <c r="P1633" s="156" t="e">
        <f t="shared" si="211"/>
        <v>#VALUE!</v>
      </c>
      <c r="Q1633" s="156" t="e">
        <f t="shared" si="212"/>
        <v>#VALUE!</v>
      </c>
      <c r="R1633" s="157" t="str">
        <f t="shared" si="217"/>
        <v>F</v>
      </c>
      <c r="S1633" s="157">
        <f t="shared" si="213"/>
        <v>17.98</v>
      </c>
      <c r="T1633" s="157">
        <f t="shared" si="210"/>
        <v>111.15</v>
      </c>
      <c r="U1633" s="157">
        <f>IF(M1633&lt;&gt;0,IF(M1633=SVS,0,IF(M1633=SVSg,0,IF(M1633=Stundenverrechnungssatz!G6603,0,IF(M1633=Stundenverrechnungssatz!I6603,0,IF(M1633=Stundenverrechnungssatz!K6603,0,IF(M1633=Stundenverrechnungssatz!M6603,0,1)))))))</f>
        <v>0</v>
      </c>
      <c r="V1633" s="20"/>
    </row>
    <row r="1634" spans="1:22" s="38" customFormat="1" ht="15" customHeight="1" x14ac:dyDescent="0.2">
      <c r="A1634" s="160">
        <v>1632</v>
      </c>
      <c r="B1634" s="161" t="s">
        <v>1664</v>
      </c>
      <c r="C1634" s="161" t="s">
        <v>1665</v>
      </c>
      <c r="D1634" s="161" t="s">
        <v>285</v>
      </c>
      <c r="E1634" s="161" t="s">
        <v>1720</v>
      </c>
      <c r="F1634" s="161" t="s">
        <v>212</v>
      </c>
      <c r="G1634" s="161" t="s">
        <v>333</v>
      </c>
      <c r="H1634" s="162">
        <v>32.83</v>
      </c>
      <c r="I1634" s="163" t="s">
        <v>214</v>
      </c>
      <c r="J1634" s="158" t="s">
        <v>36</v>
      </c>
      <c r="K1634" s="159"/>
      <c r="L1634" s="153">
        <v>191.11</v>
      </c>
      <c r="M1634" s="154">
        <f t="shared" si="214"/>
        <v>17.98</v>
      </c>
      <c r="N1634" s="155" t="str">
        <f t="shared" si="215"/>
        <v/>
      </c>
      <c r="O1634" s="156">
        <f t="shared" si="216"/>
        <v>6274.1413000000002</v>
      </c>
      <c r="P1634" s="156" t="e">
        <f t="shared" si="211"/>
        <v>#VALUE!</v>
      </c>
      <c r="Q1634" s="156" t="e">
        <f t="shared" si="212"/>
        <v>#VALUE!</v>
      </c>
      <c r="R1634" s="157" t="str">
        <f t="shared" si="217"/>
        <v>F</v>
      </c>
      <c r="S1634" s="157">
        <f t="shared" si="213"/>
        <v>17.98</v>
      </c>
      <c r="T1634" s="157">
        <f t="shared" si="210"/>
        <v>32.83</v>
      </c>
      <c r="U1634" s="157">
        <f>IF(M1634&lt;&gt;0,IF(M1634=SVS,0,IF(M1634=SVSg,0,IF(M1634=Stundenverrechnungssatz!G6604,0,IF(M1634=Stundenverrechnungssatz!I6604,0,IF(M1634=Stundenverrechnungssatz!K6604,0,IF(M1634=Stundenverrechnungssatz!M6604,0,1)))))))</f>
        <v>0</v>
      </c>
      <c r="V1634" s="20"/>
    </row>
    <row r="1635" spans="1:22" s="38" customFormat="1" ht="15" customHeight="1" x14ac:dyDescent="0.2">
      <c r="A1635" s="160">
        <v>1633</v>
      </c>
      <c r="B1635" s="161" t="s">
        <v>1664</v>
      </c>
      <c r="C1635" s="161" t="s">
        <v>1665</v>
      </c>
      <c r="D1635" s="161" t="s">
        <v>285</v>
      </c>
      <c r="E1635" s="161" t="s">
        <v>1721</v>
      </c>
      <c r="F1635" s="161" t="s">
        <v>212</v>
      </c>
      <c r="G1635" s="161" t="s">
        <v>221</v>
      </c>
      <c r="H1635" s="162">
        <v>52.98</v>
      </c>
      <c r="I1635" s="163" t="s">
        <v>214</v>
      </c>
      <c r="J1635" s="158" t="s">
        <v>36</v>
      </c>
      <c r="K1635" s="159"/>
      <c r="L1635" s="153">
        <v>191.11</v>
      </c>
      <c r="M1635" s="154">
        <f t="shared" si="214"/>
        <v>17.98</v>
      </c>
      <c r="N1635" s="155" t="str">
        <f t="shared" si="215"/>
        <v/>
      </c>
      <c r="O1635" s="156">
        <f t="shared" si="216"/>
        <v>10125.007799999999</v>
      </c>
      <c r="P1635" s="156" t="e">
        <f t="shared" si="211"/>
        <v>#VALUE!</v>
      </c>
      <c r="Q1635" s="156" t="e">
        <f t="shared" si="212"/>
        <v>#VALUE!</v>
      </c>
      <c r="R1635" s="157" t="str">
        <f t="shared" si="217"/>
        <v>F</v>
      </c>
      <c r="S1635" s="157">
        <f t="shared" si="213"/>
        <v>17.98</v>
      </c>
      <c r="T1635" s="157">
        <f t="shared" si="210"/>
        <v>52.98</v>
      </c>
      <c r="U1635" s="157">
        <f>IF(M1635&lt;&gt;0,IF(M1635=SVS,0,IF(M1635=SVSg,0,IF(M1635=Stundenverrechnungssatz!G6605,0,IF(M1635=Stundenverrechnungssatz!I6605,0,IF(M1635=Stundenverrechnungssatz!K6605,0,IF(M1635=Stundenverrechnungssatz!M6605,0,1)))))))</f>
        <v>0</v>
      </c>
      <c r="V1635" s="20"/>
    </row>
    <row r="1636" spans="1:22" s="38" customFormat="1" ht="15" customHeight="1" x14ac:dyDescent="0.2">
      <c r="A1636" s="160">
        <v>1634</v>
      </c>
      <c r="B1636" s="161" t="s">
        <v>1664</v>
      </c>
      <c r="C1636" s="161" t="s">
        <v>1665</v>
      </c>
      <c r="D1636" s="161" t="s">
        <v>285</v>
      </c>
      <c r="E1636" s="161" t="s">
        <v>1722</v>
      </c>
      <c r="F1636" s="161" t="s">
        <v>212</v>
      </c>
      <c r="G1636" s="161" t="s">
        <v>221</v>
      </c>
      <c r="H1636" s="162">
        <v>31.13</v>
      </c>
      <c r="I1636" s="163" t="s">
        <v>214</v>
      </c>
      <c r="J1636" s="158" t="s">
        <v>36</v>
      </c>
      <c r="K1636" s="159"/>
      <c r="L1636" s="153">
        <v>191.11</v>
      </c>
      <c r="M1636" s="154">
        <f t="shared" si="214"/>
        <v>17.98</v>
      </c>
      <c r="N1636" s="155" t="str">
        <f t="shared" si="215"/>
        <v/>
      </c>
      <c r="O1636" s="156">
        <f t="shared" si="216"/>
        <v>5949.2543000000005</v>
      </c>
      <c r="P1636" s="156" t="e">
        <f t="shared" si="211"/>
        <v>#VALUE!</v>
      </c>
      <c r="Q1636" s="156" t="e">
        <f t="shared" si="212"/>
        <v>#VALUE!</v>
      </c>
      <c r="R1636" s="157" t="str">
        <f t="shared" si="217"/>
        <v>F</v>
      </c>
      <c r="S1636" s="157">
        <f t="shared" si="213"/>
        <v>17.98</v>
      </c>
      <c r="T1636" s="157">
        <f t="shared" si="210"/>
        <v>31.13</v>
      </c>
      <c r="U1636" s="157">
        <f>IF(M1636&lt;&gt;0,IF(M1636=SVS,0,IF(M1636=SVSg,0,IF(M1636=Stundenverrechnungssatz!G6606,0,IF(M1636=Stundenverrechnungssatz!I6606,0,IF(M1636=Stundenverrechnungssatz!K6606,0,IF(M1636=Stundenverrechnungssatz!M6606,0,1)))))))</f>
        <v>0</v>
      </c>
      <c r="V1636" s="20"/>
    </row>
    <row r="1637" spans="1:22" s="38" customFormat="1" ht="15" customHeight="1" x14ac:dyDescent="0.2">
      <c r="A1637" s="160">
        <v>1635</v>
      </c>
      <c r="B1637" s="161" t="s">
        <v>1664</v>
      </c>
      <c r="C1637" s="161" t="s">
        <v>1665</v>
      </c>
      <c r="D1637" s="161" t="s">
        <v>285</v>
      </c>
      <c r="E1637" s="161" t="s">
        <v>1723</v>
      </c>
      <c r="F1637" s="161" t="s">
        <v>231</v>
      </c>
      <c r="G1637" s="161" t="s">
        <v>333</v>
      </c>
      <c r="H1637" s="162">
        <v>15.51</v>
      </c>
      <c r="I1637" s="163"/>
      <c r="J1637" s="158" t="s">
        <v>52</v>
      </c>
      <c r="K1637" s="159"/>
      <c r="L1637" s="153">
        <v>191.11</v>
      </c>
      <c r="M1637" s="154">
        <f t="shared" si="214"/>
        <v>17.98</v>
      </c>
      <c r="N1637" s="155" t="str">
        <f t="shared" si="215"/>
        <v/>
      </c>
      <c r="O1637" s="156">
        <f t="shared" si="216"/>
        <v>2964.1161000000002</v>
      </c>
      <c r="P1637" s="156" t="e">
        <f t="shared" si="211"/>
        <v>#VALUE!</v>
      </c>
      <c r="Q1637" s="156" t="e">
        <f t="shared" si="212"/>
        <v>#VALUE!</v>
      </c>
      <c r="R1637" s="157" t="str">
        <f t="shared" si="217"/>
        <v>E</v>
      </c>
      <c r="S1637" s="157">
        <f t="shared" si="213"/>
        <v>17.98</v>
      </c>
      <c r="T1637" s="157">
        <f t="shared" si="210"/>
        <v>0</v>
      </c>
      <c r="U1637" s="157">
        <f>IF(M1637&lt;&gt;0,IF(M1637=SVS,0,IF(M1637=SVSg,0,IF(M1637=Stundenverrechnungssatz!G6607,0,IF(M1637=Stundenverrechnungssatz!I6607,0,IF(M1637=Stundenverrechnungssatz!K6607,0,IF(M1637=Stundenverrechnungssatz!M6607,0,1)))))))</f>
        <v>0</v>
      </c>
      <c r="V1637" s="20"/>
    </row>
    <row r="1638" spans="1:22" s="38" customFormat="1" ht="15" customHeight="1" x14ac:dyDescent="0.2">
      <c r="A1638" s="160">
        <v>1636</v>
      </c>
      <c r="B1638" s="161" t="s">
        <v>1664</v>
      </c>
      <c r="C1638" s="161" t="s">
        <v>1665</v>
      </c>
      <c r="D1638" s="161" t="s">
        <v>285</v>
      </c>
      <c r="E1638" s="161" t="s">
        <v>1724</v>
      </c>
      <c r="F1638" s="161" t="s">
        <v>231</v>
      </c>
      <c r="G1638" s="161" t="s">
        <v>333</v>
      </c>
      <c r="H1638" s="162">
        <v>12.63</v>
      </c>
      <c r="I1638" s="163"/>
      <c r="J1638" s="158" t="s">
        <v>52</v>
      </c>
      <c r="K1638" s="159"/>
      <c r="L1638" s="153">
        <v>191.11</v>
      </c>
      <c r="M1638" s="154">
        <f t="shared" si="214"/>
        <v>17.98</v>
      </c>
      <c r="N1638" s="155" t="str">
        <f t="shared" si="215"/>
        <v/>
      </c>
      <c r="O1638" s="156">
        <f t="shared" si="216"/>
        <v>2413.7193000000002</v>
      </c>
      <c r="P1638" s="156" t="e">
        <f t="shared" si="211"/>
        <v>#VALUE!</v>
      </c>
      <c r="Q1638" s="156" t="e">
        <f t="shared" si="212"/>
        <v>#VALUE!</v>
      </c>
      <c r="R1638" s="157" t="str">
        <f t="shared" si="217"/>
        <v>E</v>
      </c>
      <c r="S1638" s="157">
        <f t="shared" si="213"/>
        <v>17.98</v>
      </c>
      <c r="T1638" s="157">
        <f t="shared" si="210"/>
        <v>0</v>
      </c>
      <c r="U1638" s="157">
        <f>IF(M1638&lt;&gt;0,IF(M1638=SVS,0,IF(M1638=SVSg,0,IF(M1638=Stundenverrechnungssatz!G6608,0,IF(M1638=Stundenverrechnungssatz!I6608,0,IF(M1638=Stundenverrechnungssatz!K6608,0,IF(M1638=Stundenverrechnungssatz!M6608,0,1)))))))</f>
        <v>0</v>
      </c>
      <c r="V1638" s="20"/>
    </row>
    <row r="1639" spans="1:22" s="38" customFormat="1" ht="15" customHeight="1" x14ac:dyDescent="0.2">
      <c r="A1639" s="160">
        <v>1637</v>
      </c>
      <c r="B1639" s="161" t="s">
        <v>1857</v>
      </c>
      <c r="C1639" s="161" t="s">
        <v>1725</v>
      </c>
      <c r="D1639" s="161" t="s">
        <v>210</v>
      </c>
      <c r="E1639" s="161" t="s">
        <v>1726</v>
      </c>
      <c r="F1639" s="161" t="s">
        <v>229</v>
      </c>
      <c r="G1639" s="161" t="s">
        <v>221</v>
      </c>
      <c r="H1639" s="162">
        <v>64.53</v>
      </c>
      <c r="I1639" s="163" t="s">
        <v>214</v>
      </c>
      <c r="J1639" s="158" t="s">
        <v>32</v>
      </c>
      <c r="K1639" s="159"/>
      <c r="L1639" s="153">
        <v>96.05</v>
      </c>
      <c r="M1639" s="154">
        <f t="shared" si="214"/>
        <v>17.98</v>
      </c>
      <c r="N1639" s="155" t="str">
        <f t="shared" si="215"/>
        <v/>
      </c>
      <c r="O1639" s="156">
        <f t="shared" si="216"/>
        <v>6198.1064999999999</v>
      </c>
      <c r="P1639" s="156" t="e">
        <f t="shared" si="211"/>
        <v>#VALUE!</v>
      </c>
      <c r="Q1639" s="156" t="e">
        <f t="shared" si="212"/>
        <v>#VALUE!</v>
      </c>
      <c r="R1639" s="157" t="str">
        <f t="shared" si="217"/>
        <v>B</v>
      </c>
      <c r="S1639" s="157">
        <f t="shared" si="213"/>
        <v>17.98</v>
      </c>
      <c r="T1639" s="157">
        <f t="shared" si="210"/>
        <v>64.53</v>
      </c>
      <c r="U1639" s="157">
        <f>IF(M1639&lt;&gt;0,IF(M1639=SVS,0,IF(M1639=SVSg,0,IF(M1639=Stundenverrechnungssatz!G6609,0,IF(M1639=Stundenverrechnungssatz!I6609,0,IF(M1639=Stundenverrechnungssatz!K6609,0,IF(M1639=Stundenverrechnungssatz!M6609,0,1)))))))</f>
        <v>0</v>
      </c>
      <c r="V1639" s="20"/>
    </row>
    <row r="1640" spans="1:22" s="38" customFormat="1" ht="15" customHeight="1" x14ac:dyDescent="0.2">
      <c r="A1640" s="160">
        <v>1638</v>
      </c>
      <c r="B1640" s="161" t="s">
        <v>1857</v>
      </c>
      <c r="C1640" s="161" t="s">
        <v>1725</v>
      </c>
      <c r="D1640" s="161" t="s">
        <v>210</v>
      </c>
      <c r="E1640" s="161" t="s">
        <v>1727</v>
      </c>
      <c r="F1640" s="161" t="s">
        <v>229</v>
      </c>
      <c r="G1640" s="161" t="s">
        <v>221</v>
      </c>
      <c r="H1640" s="162">
        <v>56.75</v>
      </c>
      <c r="I1640" s="163" t="s">
        <v>214</v>
      </c>
      <c r="J1640" s="158" t="s">
        <v>32</v>
      </c>
      <c r="K1640" s="159"/>
      <c r="L1640" s="153">
        <v>96.05</v>
      </c>
      <c r="M1640" s="154">
        <f t="shared" si="214"/>
        <v>17.98</v>
      </c>
      <c r="N1640" s="155" t="str">
        <f t="shared" si="215"/>
        <v/>
      </c>
      <c r="O1640" s="156">
        <f t="shared" si="216"/>
        <v>5450.8374999999996</v>
      </c>
      <c r="P1640" s="156" t="e">
        <f t="shared" si="211"/>
        <v>#VALUE!</v>
      </c>
      <c r="Q1640" s="156" t="e">
        <f t="shared" si="212"/>
        <v>#VALUE!</v>
      </c>
      <c r="R1640" s="157" t="str">
        <f t="shared" si="217"/>
        <v>B</v>
      </c>
      <c r="S1640" s="157">
        <f t="shared" si="213"/>
        <v>17.98</v>
      </c>
      <c r="T1640" s="157">
        <f t="shared" si="210"/>
        <v>56.75</v>
      </c>
      <c r="U1640" s="157">
        <f>IF(M1640&lt;&gt;0,IF(M1640=SVS,0,IF(M1640=SVSg,0,IF(M1640=Stundenverrechnungssatz!G6610,0,IF(M1640=Stundenverrechnungssatz!I6610,0,IF(M1640=Stundenverrechnungssatz!K6610,0,IF(M1640=Stundenverrechnungssatz!M6610,0,1)))))))</f>
        <v>0</v>
      </c>
      <c r="V1640" s="20"/>
    </row>
    <row r="1641" spans="1:22" s="38" customFormat="1" ht="15" customHeight="1" x14ac:dyDescent="0.2">
      <c r="A1641" s="160">
        <v>1639</v>
      </c>
      <c r="B1641" s="161" t="s">
        <v>1857</v>
      </c>
      <c r="C1641" s="161" t="s">
        <v>1725</v>
      </c>
      <c r="D1641" s="161" t="s">
        <v>210</v>
      </c>
      <c r="E1641" s="161" t="s">
        <v>1728</v>
      </c>
      <c r="F1641" s="161" t="s">
        <v>229</v>
      </c>
      <c r="G1641" s="161" t="s">
        <v>221</v>
      </c>
      <c r="H1641" s="162">
        <v>56.48</v>
      </c>
      <c r="I1641" s="163" t="s">
        <v>214</v>
      </c>
      <c r="J1641" s="158" t="s">
        <v>32</v>
      </c>
      <c r="K1641" s="159"/>
      <c r="L1641" s="153">
        <v>96.05</v>
      </c>
      <c r="M1641" s="154">
        <f t="shared" si="214"/>
        <v>17.98</v>
      </c>
      <c r="N1641" s="155" t="str">
        <f t="shared" si="215"/>
        <v/>
      </c>
      <c r="O1641" s="156">
        <f t="shared" si="216"/>
        <v>5424.9039999999995</v>
      </c>
      <c r="P1641" s="156" t="e">
        <f t="shared" si="211"/>
        <v>#VALUE!</v>
      </c>
      <c r="Q1641" s="156" t="e">
        <f t="shared" si="212"/>
        <v>#VALUE!</v>
      </c>
      <c r="R1641" s="157" t="str">
        <f t="shared" si="217"/>
        <v>B</v>
      </c>
      <c r="S1641" s="157">
        <f t="shared" si="213"/>
        <v>17.98</v>
      </c>
      <c r="T1641" s="157">
        <f t="shared" si="210"/>
        <v>56.48</v>
      </c>
      <c r="U1641" s="157">
        <f>IF(M1641&lt;&gt;0,IF(M1641=SVS,0,IF(M1641=SVSg,0,IF(M1641=Stundenverrechnungssatz!G6611,0,IF(M1641=Stundenverrechnungssatz!I6611,0,IF(M1641=Stundenverrechnungssatz!K6611,0,IF(M1641=Stundenverrechnungssatz!M6611,0,1)))))))</f>
        <v>0</v>
      </c>
      <c r="V1641" s="20"/>
    </row>
    <row r="1642" spans="1:22" s="38" customFormat="1" ht="15" customHeight="1" x14ac:dyDescent="0.2">
      <c r="A1642" s="160">
        <v>1640</v>
      </c>
      <c r="B1642" s="161" t="s">
        <v>1857</v>
      </c>
      <c r="C1642" s="161" t="s">
        <v>1725</v>
      </c>
      <c r="D1642" s="161" t="s">
        <v>210</v>
      </c>
      <c r="E1642" s="161" t="s">
        <v>1729</v>
      </c>
      <c r="F1642" s="161" t="s">
        <v>229</v>
      </c>
      <c r="G1642" s="161" t="s">
        <v>221</v>
      </c>
      <c r="H1642" s="162">
        <v>56.48</v>
      </c>
      <c r="I1642" s="163" t="s">
        <v>214</v>
      </c>
      <c r="J1642" s="158" t="s">
        <v>32</v>
      </c>
      <c r="K1642" s="159"/>
      <c r="L1642" s="153">
        <v>96.05</v>
      </c>
      <c r="M1642" s="154">
        <f t="shared" si="214"/>
        <v>17.98</v>
      </c>
      <c r="N1642" s="155" t="str">
        <f t="shared" si="215"/>
        <v/>
      </c>
      <c r="O1642" s="156">
        <f t="shared" si="216"/>
        <v>5424.9039999999995</v>
      </c>
      <c r="P1642" s="156" t="e">
        <f t="shared" si="211"/>
        <v>#VALUE!</v>
      </c>
      <c r="Q1642" s="156" t="e">
        <f t="shared" si="212"/>
        <v>#VALUE!</v>
      </c>
      <c r="R1642" s="157" t="str">
        <f t="shared" si="217"/>
        <v>B</v>
      </c>
      <c r="S1642" s="157">
        <f t="shared" si="213"/>
        <v>17.98</v>
      </c>
      <c r="T1642" s="157">
        <f t="shared" si="210"/>
        <v>56.48</v>
      </c>
      <c r="U1642" s="157">
        <f>IF(M1642&lt;&gt;0,IF(M1642=SVS,0,IF(M1642=SVSg,0,IF(M1642=Stundenverrechnungssatz!G6612,0,IF(M1642=Stundenverrechnungssatz!I6612,0,IF(M1642=Stundenverrechnungssatz!K6612,0,IF(M1642=Stundenverrechnungssatz!M6612,0,1)))))))</f>
        <v>0</v>
      </c>
      <c r="V1642" s="20"/>
    </row>
    <row r="1643" spans="1:22" s="38" customFormat="1" ht="15" customHeight="1" x14ac:dyDescent="0.2">
      <c r="A1643" s="160">
        <v>1641</v>
      </c>
      <c r="B1643" s="161" t="s">
        <v>1857</v>
      </c>
      <c r="C1643" s="161" t="s">
        <v>1725</v>
      </c>
      <c r="D1643" s="161" t="s">
        <v>210</v>
      </c>
      <c r="E1643" s="161" t="s">
        <v>1730</v>
      </c>
      <c r="F1643" s="161" t="s">
        <v>229</v>
      </c>
      <c r="G1643" s="161" t="s">
        <v>221</v>
      </c>
      <c r="H1643" s="162">
        <v>56.75</v>
      </c>
      <c r="I1643" s="163" t="s">
        <v>214</v>
      </c>
      <c r="J1643" s="158" t="s">
        <v>32</v>
      </c>
      <c r="K1643" s="159"/>
      <c r="L1643" s="153">
        <v>96.05</v>
      </c>
      <c r="M1643" s="154">
        <f t="shared" si="214"/>
        <v>17.98</v>
      </c>
      <c r="N1643" s="155" t="str">
        <f t="shared" si="215"/>
        <v/>
      </c>
      <c r="O1643" s="156">
        <f t="shared" si="216"/>
        <v>5450.8374999999996</v>
      </c>
      <c r="P1643" s="156" t="e">
        <f t="shared" si="211"/>
        <v>#VALUE!</v>
      </c>
      <c r="Q1643" s="156" t="e">
        <f t="shared" si="212"/>
        <v>#VALUE!</v>
      </c>
      <c r="R1643" s="157" t="str">
        <f t="shared" si="217"/>
        <v>B</v>
      </c>
      <c r="S1643" s="157">
        <f t="shared" si="213"/>
        <v>17.98</v>
      </c>
      <c r="T1643" s="157">
        <f t="shared" si="210"/>
        <v>56.75</v>
      </c>
      <c r="U1643" s="157">
        <f>IF(M1643&lt;&gt;0,IF(M1643=SVS,0,IF(M1643=SVSg,0,IF(M1643=Stundenverrechnungssatz!G6613,0,IF(M1643=Stundenverrechnungssatz!I6613,0,IF(M1643=Stundenverrechnungssatz!K6613,0,IF(M1643=Stundenverrechnungssatz!M6613,0,1)))))))</f>
        <v>0</v>
      </c>
      <c r="V1643" s="20"/>
    </row>
    <row r="1644" spans="1:22" s="38" customFormat="1" ht="15" customHeight="1" x14ac:dyDescent="0.2">
      <c r="A1644" s="160">
        <v>1642</v>
      </c>
      <c r="B1644" s="161" t="s">
        <v>1857</v>
      </c>
      <c r="C1644" s="161" t="s">
        <v>1725</v>
      </c>
      <c r="D1644" s="161" t="s">
        <v>210</v>
      </c>
      <c r="E1644" s="161" t="s">
        <v>1731</v>
      </c>
      <c r="F1644" s="161" t="s">
        <v>318</v>
      </c>
      <c r="G1644" s="161" t="s">
        <v>221</v>
      </c>
      <c r="H1644" s="162">
        <v>81.69</v>
      </c>
      <c r="I1644" s="163" t="s">
        <v>214</v>
      </c>
      <c r="J1644" s="158" t="s">
        <v>32</v>
      </c>
      <c r="K1644" s="159"/>
      <c r="L1644" s="153">
        <v>96.05</v>
      </c>
      <c r="M1644" s="154">
        <f t="shared" si="214"/>
        <v>17.98</v>
      </c>
      <c r="N1644" s="155" t="str">
        <f t="shared" si="215"/>
        <v/>
      </c>
      <c r="O1644" s="156">
        <f t="shared" si="216"/>
        <v>7846.3244999999997</v>
      </c>
      <c r="P1644" s="156" t="e">
        <f t="shared" si="211"/>
        <v>#VALUE!</v>
      </c>
      <c r="Q1644" s="156" t="e">
        <f t="shared" si="212"/>
        <v>#VALUE!</v>
      </c>
      <c r="R1644" s="157" t="str">
        <f t="shared" si="217"/>
        <v>B</v>
      </c>
      <c r="S1644" s="157">
        <f t="shared" si="213"/>
        <v>17.98</v>
      </c>
      <c r="T1644" s="157">
        <f t="shared" si="210"/>
        <v>81.69</v>
      </c>
      <c r="U1644" s="157">
        <f>IF(M1644&lt;&gt;0,IF(M1644=SVS,0,IF(M1644=SVSg,0,IF(M1644=Stundenverrechnungssatz!G6614,0,IF(M1644=Stundenverrechnungssatz!I6614,0,IF(M1644=Stundenverrechnungssatz!K6614,0,IF(M1644=Stundenverrechnungssatz!M6614,0,1)))))))</f>
        <v>0</v>
      </c>
      <c r="V1644" s="20"/>
    </row>
    <row r="1645" spans="1:22" s="38" customFormat="1" ht="15" customHeight="1" x14ac:dyDescent="0.2">
      <c r="A1645" s="160">
        <v>1643</v>
      </c>
      <c r="B1645" s="161" t="s">
        <v>1857</v>
      </c>
      <c r="C1645" s="161" t="s">
        <v>1725</v>
      </c>
      <c r="D1645" s="161" t="s">
        <v>210</v>
      </c>
      <c r="E1645" s="161" t="s">
        <v>1732</v>
      </c>
      <c r="F1645" s="161" t="s">
        <v>229</v>
      </c>
      <c r="G1645" s="161" t="s">
        <v>221</v>
      </c>
      <c r="H1645" s="162">
        <v>65.41</v>
      </c>
      <c r="I1645" s="163" t="s">
        <v>214</v>
      </c>
      <c r="J1645" s="158" t="s">
        <v>32</v>
      </c>
      <c r="K1645" s="159"/>
      <c r="L1645" s="153">
        <v>96.05</v>
      </c>
      <c r="M1645" s="154">
        <f t="shared" si="214"/>
        <v>17.98</v>
      </c>
      <c r="N1645" s="155" t="str">
        <f t="shared" si="215"/>
        <v/>
      </c>
      <c r="O1645" s="156">
        <f t="shared" si="216"/>
        <v>6282.6304999999993</v>
      </c>
      <c r="P1645" s="156" t="e">
        <f t="shared" si="211"/>
        <v>#VALUE!</v>
      </c>
      <c r="Q1645" s="156" t="e">
        <f t="shared" si="212"/>
        <v>#VALUE!</v>
      </c>
      <c r="R1645" s="157" t="str">
        <f t="shared" si="217"/>
        <v>B</v>
      </c>
      <c r="S1645" s="157">
        <f t="shared" si="213"/>
        <v>17.98</v>
      </c>
      <c r="T1645" s="157">
        <f t="shared" si="210"/>
        <v>65.41</v>
      </c>
      <c r="U1645" s="157">
        <f>IF(M1645&lt;&gt;0,IF(M1645=SVS,0,IF(M1645=SVSg,0,IF(M1645=Stundenverrechnungssatz!G6615,0,IF(M1645=Stundenverrechnungssatz!I6615,0,IF(M1645=Stundenverrechnungssatz!K6615,0,IF(M1645=Stundenverrechnungssatz!M6615,0,1)))))))</f>
        <v>0</v>
      </c>
      <c r="V1645" s="20"/>
    </row>
    <row r="1646" spans="1:22" s="38" customFormat="1" ht="15" customHeight="1" x14ac:dyDescent="0.2">
      <c r="A1646" s="160">
        <v>1644</v>
      </c>
      <c r="B1646" s="161" t="s">
        <v>1857</v>
      </c>
      <c r="C1646" s="161" t="s">
        <v>1725</v>
      </c>
      <c r="D1646" s="161" t="s">
        <v>210</v>
      </c>
      <c r="E1646" s="161" t="s">
        <v>1733</v>
      </c>
      <c r="F1646" s="161" t="s">
        <v>216</v>
      </c>
      <c r="G1646" s="161" t="s">
        <v>221</v>
      </c>
      <c r="H1646" s="162">
        <v>4.8600000000000003</v>
      </c>
      <c r="I1646" s="163"/>
      <c r="J1646" s="158" t="s">
        <v>119</v>
      </c>
      <c r="K1646" s="159"/>
      <c r="L1646" s="153">
        <v>0</v>
      </c>
      <c r="M1646" s="154">
        <f t="shared" si="214"/>
        <v>17.98</v>
      </c>
      <c r="N1646" s="155">
        <f t="shared" si="215"/>
        <v>1.0000000000000001E-5</v>
      </c>
      <c r="O1646" s="156">
        <f t="shared" si="216"/>
        <v>0</v>
      </c>
      <c r="P1646" s="156">
        <f t="shared" si="211"/>
        <v>0</v>
      </c>
      <c r="Q1646" s="156">
        <f t="shared" si="212"/>
        <v>0</v>
      </c>
      <c r="R1646" s="157" t="str">
        <f t="shared" si="217"/>
        <v>n</v>
      </c>
      <c r="S1646" s="157">
        <f t="shared" si="213"/>
        <v>17.98</v>
      </c>
      <c r="T1646" s="157">
        <f t="shared" si="210"/>
        <v>0</v>
      </c>
      <c r="U1646" s="157">
        <f>IF(M1646&lt;&gt;0,IF(M1646=SVS,0,IF(M1646=SVSg,0,IF(M1646=Stundenverrechnungssatz!G6616,0,IF(M1646=Stundenverrechnungssatz!I6616,0,IF(M1646=Stundenverrechnungssatz!K6616,0,IF(M1646=Stundenverrechnungssatz!M6616,0,1)))))))</f>
        <v>0</v>
      </c>
      <c r="V1646" s="20"/>
    </row>
    <row r="1647" spans="1:22" s="38" customFormat="1" ht="15" customHeight="1" x14ac:dyDescent="0.2">
      <c r="A1647" s="160">
        <v>1645</v>
      </c>
      <c r="B1647" s="161" t="s">
        <v>1857</v>
      </c>
      <c r="C1647" s="161" t="s">
        <v>1725</v>
      </c>
      <c r="D1647" s="161" t="s">
        <v>210</v>
      </c>
      <c r="E1647" s="161" t="s">
        <v>1734</v>
      </c>
      <c r="F1647" s="161" t="s">
        <v>577</v>
      </c>
      <c r="G1647" s="161" t="s">
        <v>221</v>
      </c>
      <c r="H1647" s="162">
        <v>10.15</v>
      </c>
      <c r="I1647" s="163"/>
      <c r="J1647" s="158" t="s">
        <v>38</v>
      </c>
      <c r="K1647" s="159"/>
      <c r="L1647" s="153">
        <v>96.05</v>
      </c>
      <c r="M1647" s="154">
        <f t="shared" si="214"/>
        <v>17.98</v>
      </c>
      <c r="N1647" s="155" t="str">
        <f t="shared" si="215"/>
        <v/>
      </c>
      <c r="O1647" s="156">
        <f t="shared" si="216"/>
        <v>974.90750000000003</v>
      </c>
      <c r="P1647" s="156" t="e">
        <f t="shared" si="211"/>
        <v>#VALUE!</v>
      </c>
      <c r="Q1647" s="156" t="e">
        <f t="shared" si="212"/>
        <v>#VALUE!</v>
      </c>
      <c r="R1647" s="157" t="str">
        <f t="shared" si="217"/>
        <v>D</v>
      </c>
      <c r="S1647" s="157">
        <f t="shared" si="213"/>
        <v>17.98</v>
      </c>
      <c r="T1647" s="157">
        <f t="shared" si="210"/>
        <v>0</v>
      </c>
      <c r="U1647" s="157">
        <f>IF(M1647&lt;&gt;0,IF(M1647=SVS,0,IF(M1647=SVSg,0,IF(M1647=Stundenverrechnungssatz!G6617,0,IF(M1647=Stundenverrechnungssatz!I6617,0,IF(M1647=Stundenverrechnungssatz!K6617,0,IF(M1647=Stundenverrechnungssatz!M6617,0,1)))))))</f>
        <v>0</v>
      </c>
      <c r="V1647" s="20"/>
    </row>
    <row r="1648" spans="1:22" s="38" customFormat="1" ht="15" customHeight="1" x14ac:dyDescent="0.2">
      <c r="A1648" s="160">
        <v>1646</v>
      </c>
      <c r="B1648" s="161" t="s">
        <v>1857</v>
      </c>
      <c r="C1648" s="161" t="s">
        <v>1725</v>
      </c>
      <c r="D1648" s="161" t="s">
        <v>210</v>
      </c>
      <c r="E1648" s="161" t="s">
        <v>1735</v>
      </c>
      <c r="F1648" s="161" t="s">
        <v>220</v>
      </c>
      <c r="G1648" s="161" t="s">
        <v>221</v>
      </c>
      <c r="H1648" s="162">
        <v>81.77</v>
      </c>
      <c r="I1648" s="163" t="s">
        <v>214</v>
      </c>
      <c r="J1648" s="158" t="s">
        <v>32</v>
      </c>
      <c r="K1648" s="159"/>
      <c r="L1648" s="153">
        <v>96.05</v>
      </c>
      <c r="M1648" s="154">
        <f t="shared" si="214"/>
        <v>17.98</v>
      </c>
      <c r="N1648" s="155" t="str">
        <f t="shared" si="215"/>
        <v/>
      </c>
      <c r="O1648" s="156">
        <f t="shared" si="216"/>
        <v>7854.008499999999</v>
      </c>
      <c r="P1648" s="156" t="e">
        <f t="shared" si="211"/>
        <v>#VALUE!</v>
      </c>
      <c r="Q1648" s="156" t="e">
        <f t="shared" si="212"/>
        <v>#VALUE!</v>
      </c>
      <c r="R1648" s="157" t="str">
        <f t="shared" si="217"/>
        <v>B</v>
      </c>
      <c r="S1648" s="157">
        <f t="shared" si="213"/>
        <v>17.98</v>
      </c>
      <c r="T1648" s="157">
        <f t="shared" si="210"/>
        <v>81.77</v>
      </c>
      <c r="U1648" s="157">
        <f>IF(M1648&lt;&gt;0,IF(M1648=SVS,0,IF(M1648=SVSg,0,IF(M1648=Stundenverrechnungssatz!G6618,0,IF(M1648=Stundenverrechnungssatz!I6618,0,IF(M1648=Stundenverrechnungssatz!K6618,0,IF(M1648=Stundenverrechnungssatz!M6618,0,1)))))))</f>
        <v>0</v>
      </c>
      <c r="V1648" s="20"/>
    </row>
    <row r="1649" spans="1:22" s="38" customFormat="1" ht="15" customHeight="1" x14ac:dyDescent="0.2">
      <c r="A1649" s="160">
        <v>1647</v>
      </c>
      <c r="B1649" s="161" t="s">
        <v>1857</v>
      </c>
      <c r="C1649" s="161" t="s">
        <v>1725</v>
      </c>
      <c r="D1649" s="161" t="s">
        <v>210</v>
      </c>
      <c r="E1649" s="161" t="s">
        <v>1736</v>
      </c>
      <c r="F1649" s="161" t="s">
        <v>573</v>
      </c>
      <c r="G1649" s="161" t="s">
        <v>221</v>
      </c>
      <c r="H1649" s="162">
        <v>65.12</v>
      </c>
      <c r="I1649" s="163"/>
      <c r="J1649" s="158" t="s">
        <v>63</v>
      </c>
      <c r="K1649" s="159"/>
      <c r="L1649" s="153">
        <v>38.08</v>
      </c>
      <c r="M1649" s="154">
        <f t="shared" si="214"/>
        <v>17.98</v>
      </c>
      <c r="N1649" s="155" t="str">
        <f t="shared" si="215"/>
        <v/>
      </c>
      <c r="O1649" s="156">
        <f t="shared" si="216"/>
        <v>2479.7696000000001</v>
      </c>
      <c r="P1649" s="156" t="e">
        <f t="shared" si="211"/>
        <v>#VALUE!</v>
      </c>
      <c r="Q1649" s="156" t="e">
        <f t="shared" si="212"/>
        <v>#VALUE!</v>
      </c>
      <c r="R1649" s="157" t="str">
        <f t="shared" si="217"/>
        <v>T</v>
      </c>
      <c r="S1649" s="157">
        <f t="shared" si="213"/>
        <v>17.98</v>
      </c>
      <c r="T1649" s="157">
        <f t="shared" si="210"/>
        <v>0</v>
      </c>
      <c r="U1649" s="157">
        <f>IF(M1649&lt;&gt;0,IF(M1649=SVS,0,IF(M1649=SVSg,0,IF(M1649=Stundenverrechnungssatz!G6619,0,IF(M1649=Stundenverrechnungssatz!I6619,0,IF(M1649=Stundenverrechnungssatz!K6619,0,IF(M1649=Stundenverrechnungssatz!M6619,0,1)))))))</f>
        <v>0</v>
      </c>
      <c r="V1649" s="20"/>
    </row>
    <row r="1650" spans="1:22" s="38" customFormat="1" ht="15" customHeight="1" x14ac:dyDescent="0.2">
      <c r="A1650" s="160">
        <v>1648</v>
      </c>
      <c r="B1650" s="161" t="s">
        <v>1857</v>
      </c>
      <c r="C1650" s="161" t="s">
        <v>1725</v>
      </c>
      <c r="D1650" s="161" t="s">
        <v>210</v>
      </c>
      <c r="E1650" s="161" t="s">
        <v>1737</v>
      </c>
      <c r="F1650" s="161" t="s">
        <v>426</v>
      </c>
      <c r="G1650" s="161" t="s">
        <v>221</v>
      </c>
      <c r="H1650" s="162">
        <v>87.6</v>
      </c>
      <c r="I1650" s="163" t="s">
        <v>214</v>
      </c>
      <c r="J1650" s="158" t="s">
        <v>32</v>
      </c>
      <c r="K1650" s="159"/>
      <c r="L1650" s="153">
        <v>96.05</v>
      </c>
      <c r="M1650" s="154">
        <f t="shared" si="214"/>
        <v>17.98</v>
      </c>
      <c r="N1650" s="155" t="str">
        <f t="shared" si="215"/>
        <v/>
      </c>
      <c r="O1650" s="156">
        <f t="shared" si="216"/>
        <v>8413.98</v>
      </c>
      <c r="P1650" s="156" t="e">
        <f t="shared" si="211"/>
        <v>#VALUE!</v>
      </c>
      <c r="Q1650" s="156" t="e">
        <f t="shared" si="212"/>
        <v>#VALUE!</v>
      </c>
      <c r="R1650" s="157" t="str">
        <f t="shared" si="217"/>
        <v>B</v>
      </c>
      <c r="S1650" s="157">
        <f t="shared" si="213"/>
        <v>17.98</v>
      </c>
      <c r="T1650" s="157">
        <f t="shared" si="210"/>
        <v>87.6</v>
      </c>
      <c r="U1650" s="157">
        <f>IF(M1650&lt;&gt;0,IF(M1650=SVS,0,IF(M1650=SVSg,0,IF(M1650=Stundenverrechnungssatz!G6620,0,IF(M1650=Stundenverrechnungssatz!I6620,0,IF(M1650=Stundenverrechnungssatz!K6620,0,IF(M1650=Stundenverrechnungssatz!M6620,0,1)))))))</f>
        <v>0</v>
      </c>
      <c r="V1650" s="20"/>
    </row>
    <row r="1651" spans="1:22" s="38" customFormat="1" ht="15" customHeight="1" x14ac:dyDescent="0.2">
      <c r="A1651" s="160">
        <v>1649</v>
      </c>
      <c r="B1651" s="161" t="s">
        <v>1857</v>
      </c>
      <c r="C1651" s="161" t="s">
        <v>1725</v>
      </c>
      <c r="D1651" s="161" t="s">
        <v>210</v>
      </c>
      <c r="E1651" s="161" t="s">
        <v>1738</v>
      </c>
      <c r="F1651" s="161" t="s">
        <v>263</v>
      </c>
      <c r="G1651" s="161" t="s">
        <v>221</v>
      </c>
      <c r="H1651" s="162">
        <v>10.57</v>
      </c>
      <c r="I1651" s="163"/>
      <c r="J1651" s="158" t="s">
        <v>64</v>
      </c>
      <c r="K1651" s="159"/>
      <c r="L1651" s="153">
        <v>9</v>
      </c>
      <c r="M1651" s="154">
        <f t="shared" si="214"/>
        <v>17.98</v>
      </c>
      <c r="N1651" s="155" t="str">
        <f t="shared" si="215"/>
        <v/>
      </c>
      <c r="O1651" s="156">
        <f t="shared" si="216"/>
        <v>95.13</v>
      </c>
      <c r="P1651" s="156" t="e">
        <f t="shared" si="211"/>
        <v>#VALUE!</v>
      </c>
      <c r="Q1651" s="156" t="e">
        <f t="shared" si="212"/>
        <v>#VALUE!</v>
      </c>
      <c r="R1651" s="157" t="str">
        <f t="shared" si="217"/>
        <v>T</v>
      </c>
      <c r="S1651" s="157">
        <f t="shared" si="213"/>
        <v>17.98</v>
      </c>
      <c r="T1651" s="157">
        <f t="shared" si="210"/>
        <v>0</v>
      </c>
      <c r="U1651" s="157">
        <f>IF(M1651&lt;&gt;0,IF(M1651=SVS,0,IF(M1651=SVSg,0,IF(M1651=Stundenverrechnungssatz!G6621,0,IF(M1651=Stundenverrechnungssatz!I6621,0,IF(M1651=Stundenverrechnungssatz!K6621,0,IF(M1651=Stundenverrechnungssatz!M6621,0,1)))))))</f>
        <v>0</v>
      </c>
      <c r="V1651" s="20"/>
    </row>
    <row r="1652" spans="1:22" s="38" customFormat="1" ht="15" customHeight="1" x14ac:dyDescent="0.2">
      <c r="A1652" s="160">
        <v>1650</v>
      </c>
      <c r="B1652" s="161" t="s">
        <v>1857</v>
      </c>
      <c r="C1652" s="161" t="s">
        <v>1725</v>
      </c>
      <c r="D1652" s="161" t="s">
        <v>210</v>
      </c>
      <c r="E1652" s="161" t="s">
        <v>1739</v>
      </c>
      <c r="F1652" s="161" t="s">
        <v>1740</v>
      </c>
      <c r="G1652" s="161" t="s">
        <v>226</v>
      </c>
      <c r="H1652" s="162">
        <v>32.25</v>
      </c>
      <c r="I1652" s="163"/>
      <c r="J1652" s="158" t="s">
        <v>31</v>
      </c>
      <c r="K1652" s="159"/>
      <c r="L1652" s="153">
        <v>96.05</v>
      </c>
      <c r="M1652" s="154">
        <f t="shared" si="214"/>
        <v>17.98</v>
      </c>
      <c r="N1652" s="155" t="str">
        <f t="shared" si="215"/>
        <v/>
      </c>
      <c r="O1652" s="156">
        <f t="shared" si="216"/>
        <v>3097.6124999999997</v>
      </c>
      <c r="P1652" s="156" t="e">
        <f t="shared" si="211"/>
        <v>#VALUE!</v>
      </c>
      <c r="Q1652" s="156" t="e">
        <f t="shared" si="212"/>
        <v>#VALUE!</v>
      </c>
      <c r="R1652" s="157" t="str">
        <f t="shared" si="217"/>
        <v>A</v>
      </c>
      <c r="S1652" s="157">
        <f t="shared" si="213"/>
        <v>17.98</v>
      </c>
      <c r="T1652" s="157">
        <f t="shared" si="210"/>
        <v>0</v>
      </c>
      <c r="U1652" s="157">
        <f>IF(M1652&lt;&gt;0,IF(M1652=SVS,0,IF(M1652=SVSg,0,IF(M1652=Stundenverrechnungssatz!G6622,0,IF(M1652=Stundenverrechnungssatz!I6622,0,IF(M1652=Stundenverrechnungssatz!K6622,0,IF(M1652=Stundenverrechnungssatz!M6622,0,1)))))))</f>
        <v>0</v>
      </c>
      <c r="V1652" s="20"/>
    </row>
    <row r="1653" spans="1:22" s="38" customFormat="1" ht="15" customHeight="1" x14ac:dyDescent="0.2">
      <c r="A1653" s="160">
        <v>1651</v>
      </c>
      <c r="B1653" s="161" t="s">
        <v>1857</v>
      </c>
      <c r="C1653" s="161" t="s">
        <v>1725</v>
      </c>
      <c r="D1653" s="161" t="s">
        <v>210</v>
      </c>
      <c r="E1653" s="161" t="s">
        <v>1741</v>
      </c>
      <c r="F1653" s="161" t="s">
        <v>596</v>
      </c>
      <c r="G1653" s="161" t="s">
        <v>226</v>
      </c>
      <c r="H1653" s="162">
        <v>11.31</v>
      </c>
      <c r="I1653" s="163"/>
      <c r="J1653" s="158" t="s">
        <v>63</v>
      </c>
      <c r="K1653" s="159"/>
      <c r="L1653" s="153">
        <v>38.08</v>
      </c>
      <c r="M1653" s="154">
        <f t="shared" si="214"/>
        <v>17.98</v>
      </c>
      <c r="N1653" s="155" t="str">
        <f t="shared" si="215"/>
        <v/>
      </c>
      <c r="O1653" s="156">
        <f t="shared" si="216"/>
        <v>430.6848</v>
      </c>
      <c r="P1653" s="156" t="e">
        <f t="shared" si="211"/>
        <v>#VALUE!</v>
      </c>
      <c r="Q1653" s="156" t="e">
        <f t="shared" si="212"/>
        <v>#VALUE!</v>
      </c>
      <c r="R1653" s="157" t="str">
        <f t="shared" si="217"/>
        <v>T</v>
      </c>
      <c r="S1653" s="157">
        <f t="shared" si="213"/>
        <v>17.98</v>
      </c>
      <c r="T1653" s="157">
        <f t="shared" si="210"/>
        <v>0</v>
      </c>
      <c r="U1653" s="157">
        <f>IF(M1653&lt;&gt;0,IF(M1653=SVS,0,IF(M1653=SVSg,0,IF(M1653=Stundenverrechnungssatz!G6623,0,IF(M1653=Stundenverrechnungssatz!I6623,0,IF(M1653=Stundenverrechnungssatz!K6623,0,IF(M1653=Stundenverrechnungssatz!M6623,0,1)))))))</f>
        <v>0</v>
      </c>
      <c r="V1653" s="20"/>
    </row>
    <row r="1654" spans="1:22" s="38" customFormat="1" ht="15" customHeight="1" x14ac:dyDescent="0.2">
      <c r="A1654" s="160">
        <v>1652</v>
      </c>
      <c r="B1654" s="161" t="s">
        <v>1857</v>
      </c>
      <c r="C1654" s="161" t="s">
        <v>1725</v>
      </c>
      <c r="D1654" s="161" t="s">
        <v>210</v>
      </c>
      <c r="E1654" s="161" t="s">
        <v>1742</v>
      </c>
      <c r="F1654" s="161" t="s">
        <v>1743</v>
      </c>
      <c r="G1654" s="161" t="s">
        <v>226</v>
      </c>
      <c r="H1654" s="162">
        <v>27.77</v>
      </c>
      <c r="I1654" s="163"/>
      <c r="J1654" s="158" t="s">
        <v>31</v>
      </c>
      <c r="K1654" s="159"/>
      <c r="L1654" s="153">
        <v>96.05</v>
      </c>
      <c r="M1654" s="154">
        <f t="shared" si="214"/>
        <v>17.98</v>
      </c>
      <c r="N1654" s="155" t="str">
        <f t="shared" si="215"/>
        <v/>
      </c>
      <c r="O1654" s="156">
        <f t="shared" si="216"/>
        <v>2667.3085000000001</v>
      </c>
      <c r="P1654" s="156" t="e">
        <f t="shared" si="211"/>
        <v>#VALUE!</v>
      </c>
      <c r="Q1654" s="156" t="e">
        <f t="shared" si="212"/>
        <v>#VALUE!</v>
      </c>
      <c r="R1654" s="157" t="str">
        <f t="shared" si="217"/>
        <v>A</v>
      </c>
      <c r="S1654" s="157">
        <f t="shared" si="213"/>
        <v>17.98</v>
      </c>
      <c r="T1654" s="157">
        <f t="shared" si="210"/>
        <v>0</v>
      </c>
      <c r="U1654" s="157">
        <f>IF(M1654&lt;&gt;0,IF(M1654=SVS,0,IF(M1654=SVSg,0,IF(M1654=Stundenverrechnungssatz!G6624,0,IF(M1654=Stundenverrechnungssatz!I6624,0,IF(M1654=Stundenverrechnungssatz!K6624,0,IF(M1654=Stundenverrechnungssatz!M6624,0,1)))))))</f>
        <v>0</v>
      </c>
      <c r="V1654" s="20"/>
    </row>
    <row r="1655" spans="1:22" s="38" customFormat="1" ht="15" customHeight="1" x14ac:dyDescent="0.2">
      <c r="A1655" s="160">
        <v>1653</v>
      </c>
      <c r="B1655" s="161" t="s">
        <v>1857</v>
      </c>
      <c r="C1655" s="161" t="s">
        <v>1725</v>
      </c>
      <c r="D1655" s="161" t="s">
        <v>210</v>
      </c>
      <c r="E1655" s="161" t="s">
        <v>1744</v>
      </c>
      <c r="F1655" s="161" t="s">
        <v>263</v>
      </c>
      <c r="G1655" s="161" t="s">
        <v>221</v>
      </c>
      <c r="H1655" s="162">
        <v>86.46</v>
      </c>
      <c r="I1655" s="163"/>
      <c r="J1655" s="158" t="s">
        <v>64</v>
      </c>
      <c r="K1655" s="159"/>
      <c r="L1655" s="153">
        <v>9</v>
      </c>
      <c r="M1655" s="154">
        <f t="shared" si="214"/>
        <v>17.98</v>
      </c>
      <c r="N1655" s="155" t="str">
        <f t="shared" si="215"/>
        <v/>
      </c>
      <c r="O1655" s="156">
        <f t="shared" si="216"/>
        <v>778.14</v>
      </c>
      <c r="P1655" s="156" t="e">
        <f t="shared" si="211"/>
        <v>#VALUE!</v>
      </c>
      <c r="Q1655" s="156" t="e">
        <f t="shared" si="212"/>
        <v>#VALUE!</v>
      </c>
      <c r="R1655" s="157" t="str">
        <f t="shared" si="217"/>
        <v>T</v>
      </c>
      <c r="S1655" s="157">
        <f t="shared" si="213"/>
        <v>17.98</v>
      </c>
      <c r="T1655" s="157">
        <f t="shared" si="210"/>
        <v>0</v>
      </c>
      <c r="U1655" s="157">
        <f>IF(M1655&lt;&gt;0,IF(M1655=SVS,0,IF(M1655=SVSg,0,IF(M1655=Stundenverrechnungssatz!G6625,0,IF(M1655=Stundenverrechnungssatz!I6625,0,IF(M1655=Stundenverrechnungssatz!K6625,0,IF(M1655=Stundenverrechnungssatz!M6625,0,1)))))))</f>
        <v>0</v>
      </c>
      <c r="V1655" s="20"/>
    </row>
    <row r="1656" spans="1:22" s="38" customFormat="1" ht="15" customHeight="1" x14ac:dyDescent="0.2">
      <c r="A1656" s="160">
        <v>1654</v>
      </c>
      <c r="B1656" s="161" t="s">
        <v>1857</v>
      </c>
      <c r="C1656" s="161" t="s">
        <v>1725</v>
      </c>
      <c r="D1656" s="161" t="s">
        <v>210</v>
      </c>
      <c r="E1656" s="161" t="s">
        <v>1745</v>
      </c>
      <c r="F1656" s="161" t="s">
        <v>258</v>
      </c>
      <c r="G1656" s="161" t="s">
        <v>217</v>
      </c>
      <c r="H1656" s="162">
        <v>5.08</v>
      </c>
      <c r="I1656" s="163"/>
      <c r="J1656" s="158" t="s">
        <v>34</v>
      </c>
      <c r="K1656" s="159"/>
      <c r="L1656" s="153">
        <v>191.11</v>
      </c>
      <c r="M1656" s="154">
        <f t="shared" si="214"/>
        <v>17.98</v>
      </c>
      <c r="N1656" s="155" t="str">
        <f t="shared" si="215"/>
        <v/>
      </c>
      <c r="O1656" s="156">
        <f t="shared" si="216"/>
        <v>970.83880000000011</v>
      </c>
      <c r="P1656" s="156" t="e">
        <f t="shared" si="211"/>
        <v>#VALUE!</v>
      </c>
      <c r="Q1656" s="156" t="e">
        <f t="shared" si="212"/>
        <v>#VALUE!</v>
      </c>
      <c r="R1656" s="157" t="str">
        <f t="shared" si="217"/>
        <v>C</v>
      </c>
      <c r="S1656" s="157">
        <f t="shared" si="213"/>
        <v>17.98</v>
      </c>
      <c r="T1656" s="157">
        <f t="shared" si="210"/>
        <v>0</v>
      </c>
      <c r="U1656" s="157">
        <f>IF(M1656&lt;&gt;0,IF(M1656=SVS,0,IF(M1656=SVSg,0,IF(M1656=Stundenverrechnungssatz!G6626,0,IF(M1656=Stundenverrechnungssatz!I6626,0,IF(M1656=Stundenverrechnungssatz!K6626,0,IF(M1656=Stundenverrechnungssatz!M6626,0,1)))))))</f>
        <v>0</v>
      </c>
      <c r="V1656" s="20"/>
    </row>
    <row r="1657" spans="1:22" s="38" customFormat="1" ht="15" customHeight="1" x14ac:dyDescent="0.2">
      <c r="A1657" s="160">
        <v>1655</v>
      </c>
      <c r="B1657" s="161" t="s">
        <v>1857</v>
      </c>
      <c r="C1657" s="161" t="s">
        <v>1725</v>
      </c>
      <c r="D1657" s="161" t="s">
        <v>210</v>
      </c>
      <c r="E1657" s="161" t="s">
        <v>1746</v>
      </c>
      <c r="F1657" s="161" t="s">
        <v>218</v>
      </c>
      <c r="G1657" s="161" t="s">
        <v>217</v>
      </c>
      <c r="H1657" s="162">
        <v>5.0599999999999996</v>
      </c>
      <c r="I1657" s="163"/>
      <c r="J1657" s="158" t="s">
        <v>34</v>
      </c>
      <c r="K1657" s="159"/>
      <c r="L1657" s="153">
        <v>191.11</v>
      </c>
      <c r="M1657" s="154">
        <f t="shared" si="214"/>
        <v>17.98</v>
      </c>
      <c r="N1657" s="155" t="str">
        <f t="shared" si="215"/>
        <v/>
      </c>
      <c r="O1657" s="156">
        <f t="shared" si="216"/>
        <v>967.01660000000004</v>
      </c>
      <c r="P1657" s="156" t="e">
        <f t="shared" si="211"/>
        <v>#VALUE!</v>
      </c>
      <c r="Q1657" s="156" t="e">
        <f t="shared" si="212"/>
        <v>#VALUE!</v>
      </c>
      <c r="R1657" s="157" t="str">
        <f t="shared" si="217"/>
        <v>C</v>
      </c>
      <c r="S1657" s="157">
        <f t="shared" si="213"/>
        <v>17.98</v>
      </c>
      <c r="T1657" s="157">
        <f t="shared" si="210"/>
        <v>0</v>
      </c>
      <c r="U1657" s="157">
        <f>IF(M1657&lt;&gt;0,IF(M1657=SVS,0,IF(M1657=SVSg,0,IF(M1657=Stundenverrechnungssatz!G6627,0,IF(M1657=Stundenverrechnungssatz!I6627,0,IF(M1657=Stundenverrechnungssatz!K6627,0,IF(M1657=Stundenverrechnungssatz!M6627,0,1)))))))</f>
        <v>0</v>
      </c>
      <c r="V1657" s="20"/>
    </row>
    <row r="1658" spans="1:22" s="38" customFormat="1" ht="15" customHeight="1" x14ac:dyDescent="0.2">
      <c r="A1658" s="160">
        <v>1656</v>
      </c>
      <c r="B1658" s="161" t="s">
        <v>1857</v>
      </c>
      <c r="C1658" s="161" t="s">
        <v>1725</v>
      </c>
      <c r="D1658" s="161" t="s">
        <v>210</v>
      </c>
      <c r="E1658" s="161" t="s">
        <v>1747</v>
      </c>
      <c r="F1658" s="161" t="s">
        <v>572</v>
      </c>
      <c r="G1658" s="161" t="s">
        <v>221</v>
      </c>
      <c r="H1658" s="162">
        <v>77.56</v>
      </c>
      <c r="I1658" s="163" t="s">
        <v>214</v>
      </c>
      <c r="J1658" s="158" t="s">
        <v>32</v>
      </c>
      <c r="K1658" s="159"/>
      <c r="L1658" s="153">
        <v>96.05</v>
      </c>
      <c r="M1658" s="154">
        <f t="shared" si="214"/>
        <v>17.98</v>
      </c>
      <c r="N1658" s="155" t="str">
        <f t="shared" si="215"/>
        <v/>
      </c>
      <c r="O1658" s="156">
        <f t="shared" si="216"/>
        <v>7449.6379999999999</v>
      </c>
      <c r="P1658" s="156" t="e">
        <f t="shared" si="211"/>
        <v>#VALUE!</v>
      </c>
      <c r="Q1658" s="156" t="e">
        <f t="shared" si="212"/>
        <v>#VALUE!</v>
      </c>
      <c r="R1658" s="157" t="str">
        <f t="shared" si="217"/>
        <v>B</v>
      </c>
      <c r="S1658" s="157">
        <f t="shared" si="213"/>
        <v>17.98</v>
      </c>
      <c r="T1658" s="157">
        <f t="shared" si="210"/>
        <v>77.56</v>
      </c>
      <c r="U1658" s="157">
        <f>IF(M1658&lt;&gt;0,IF(M1658=SVS,0,IF(M1658=SVSg,0,IF(M1658=Stundenverrechnungssatz!G6628,0,IF(M1658=Stundenverrechnungssatz!I6628,0,IF(M1658=Stundenverrechnungssatz!K6628,0,IF(M1658=Stundenverrechnungssatz!M6628,0,1)))))))</f>
        <v>0</v>
      </c>
      <c r="V1658" s="20"/>
    </row>
    <row r="1659" spans="1:22" s="38" customFormat="1" ht="15" customHeight="1" x14ac:dyDescent="0.2">
      <c r="A1659" s="160">
        <v>1657</v>
      </c>
      <c r="B1659" s="161" t="s">
        <v>1857</v>
      </c>
      <c r="C1659" s="161" t="s">
        <v>1725</v>
      </c>
      <c r="D1659" s="161" t="s">
        <v>210</v>
      </c>
      <c r="E1659" s="161" t="s">
        <v>1748</v>
      </c>
      <c r="F1659" s="161" t="s">
        <v>1749</v>
      </c>
      <c r="G1659" s="161" t="s">
        <v>221</v>
      </c>
      <c r="H1659" s="162">
        <v>29.31</v>
      </c>
      <c r="I1659" s="163"/>
      <c r="J1659" s="158" t="s">
        <v>32</v>
      </c>
      <c r="K1659" s="159"/>
      <c r="L1659" s="153">
        <v>96.05</v>
      </c>
      <c r="M1659" s="154">
        <f t="shared" si="214"/>
        <v>17.98</v>
      </c>
      <c r="N1659" s="155" t="str">
        <f t="shared" si="215"/>
        <v/>
      </c>
      <c r="O1659" s="156">
        <f t="shared" si="216"/>
        <v>2815.2255</v>
      </c>
      <c r="P1659" s="156" t="e">
        <f t="shared" si="211"/>
        <v>#VALUE!</v>
      </c>
      <c r="Q1659" s="156" t="e">
        <f t="shared" si="212"/>
        <v>#VALUE!</v>
      </c>
      <c r="R1659" s="157" t="str">
        <f t="shared" si="217"/>
        <v>B</v>
      </c>
      <c r="S1659" s="157">
        <f t="shared" si="213"/>
        <v>17.98</v>
      </c>
      <c r="T1659" s="157">
        <f t="shared" si="210"/>
        <v>0</v>
      </c>
      <c r="U1659" s="157">
        <f>IF(M1659&lt;&gt;0,IF(M1659=SVS,0,IF(M1659=SVSg,0,IF(M1659=Stundenverrechnungssatz!G6629,0,IF(M1659=Stundenverrechnungssatz!I6629,0,IF(M1659=Stundenverrechnungssatz!K6629,0,IF(M1659=Stundenverrechnungssatz!M6629,0,1)))))))</f>
        <v>0</v>
      </c>
      <c r="V1659" s="20"/>
    </row>
    <row r="1660" spans="1:22" s="38" customFormat="1" ht="15" customHeight="1" x14ac:dyDescent="0.2">
      <c r="A1660" s="160">
        <v>1658</v>
      </c>
      <c r="B1660" s="161" t="s">
        <v>1857</v>
      </c>
      <c r="C1660" s="161" t="s">
        <v>1725</v>
      </c>
      <c r="D1660" s="161" t="s">
        <v>210</v>
      </c>
      <c r="E1660" s="161" t="s">
        <v>1750</v>
      </c>
      <c r="F1660" s="161" t="s">
        <v>212</v>
      </c>
      <c r="G1660" s="161" t="s">
        <v>221</v>
      </c>
      <c r="H1660" s="162">
        <v>107.95</v>
      </c>
      <c r="I1660" s="163" t="s">
        <v>214</v>
      </c>
      <c r="J1660" s="158" t="s">
        <v>55</v>
      </c>
      <c r="K1660" s="159"/>
      <c r="L1660" s="153">
        <v>96.05</v>
      </c>
      <c r="M1660" s="154">
        <f t="shared" si="214"/>
        <v>17.98</v>
      </c>
      <c r="N1660" s="155" t="str">
        <f t="shared" si="215"/>
        <v/>
      </c>
      <c r="O1660" s="156">
        <f t="shared" si="216"/>
        <v>10368.5975</v>
      </c>
      <c r="P1660" s="156" t="e">
        <f t="shared" si="211"/>
        <v>#VALUE!</v>
      </c>
      <c r="Q1660" s="156" t="e">
        <f t="shared" si="212"/>
        <v>#VALUE!</v>
      </c>
      <c r="R1660" s="157" t="str">
        <f t="shared" si="217"/>
        <v>F</v>
      </c>
      <c r="S1660" s="157">
        <f t="shared" si="213"/>
        <v>17.98</v>
      </c>
      <c r="T1660" s="157">
        <f t="shared" si="210"/>
        <v>107.95</v>
      </c>
      <c r="U1660" s="157">
        <f>IF(M1660&lt;&gt;0,IF(M1660=SVS,0,IF(M1660=SVSg,0,IF(M1660=Stundenverrechnungssatz!G6630,0,IF(M1660=Stundenverrechnungssatz!I6630,0,IF(M1660=Stundenverrechnungssatz!K6630,0,IF(M1660=Stundenverrechnungssatz!M6630,0,1)))))))</f>
        <v>0</v>
      </c>
      <c r="V1660" s="20"/>
    </row>
    <row r="1661" spans="1:22" s="38" customFormat="1" ht="15" customHeight="1" x14ac:dyDescent="0.2">
      <c r="A1661" s="160">
        <v>1659</v>
      </c>
      <c r="B1661" s="161" t="s">
        <v>1857</v>
      </c>
      <c r="C1661" s="161" t="s">
        <v>1725</v>
      </c>
      <c r="D1661" s="161" t="s">
        <v>210</v>
      </c>
      <c r="E1661" s="161" t="s">
        <v>1751</v>
      </c>
      <c r="F1661" s="161" t="s">
        <v>212</v>
      </c>
      <c r="G1661" s="161" t="s">
        <v>221</v>
      </c>
      <c r="H1661" s="162">
        <v>55.31</v>
      </c>
      <c r="I1661" s="163" t="s">
        <v>214</v>
      </c>
      <c r="J1661" s="158" t="s">
        <v>55</v>
      </c>
      <c r="K1661" s="159"/>
      <c r="L1661" s="153">
        <v>96.05</v>
      </c>
      <c r="M1661" s="154">
        <f t="shared" si="214"/>
        <v>17.98</v>
      </c>
      <c r="N1661" s="155" t="str">
        <f t="shared" si="215"/>
        <v/>
      </c>
      <c r="O1661" s="156">
        <f t="shared" si="216"/>
        <v>5312.5254999999997</v>
      </c>
      <c r="P1661" s="156" t="e">
        <f t="shared" si="211"/>
        <v>#VALUE!</v>
      </c>
      <c r="Q1661" s="156" t="e">
        <f t="shared" si="212"/>
        <v>#VALUE!</v>
      </c>
      <c r="R1661" s="157" t="str">
        <f t="shared" si="217"/>
        <v>F</v>
      </c>
      <c r="S1661" s="157">
        <f t="shared" si="213"/>
        <v>17.98</v>
      </c>
      <c r="T1661" s="157">
        <f t="shared" si="210"/>
        <v>55.31</v>
      </c>
      <c r="U1661" s="157">
        <f>IF(M1661&lt;&gt;0,IF(M1661=SVS,0,IF(M1661=SVSg,0,IF(M1661=Stundenverrechnungssatz!G6631,0,IF(M1661=Stundenverrechnungssatz!I6631,0,IF(M1661=Stundenverrechnungssatz!K6631,0,IF(M1661=Stundenverrechnungssatz!M6631,0,1)))))))</f>
        <v>0</v>
      </c>
      <c r="V1661" s="20"/>
    </row>
    <row r="1662" spans="1:22" s="38" customFormat="1" ht="15" customHeight="1" x14ac:dyDescent="0.2">
      <c r="A1662" s="160">
        <v>1660</v>
      </c>
      <c r="B1662" s="161" t="s">
        <v>1857</v>
      </c>
      <c r="C1662" s="161" t="s">
        <v>1725</v>
      </c>
      <c r="D1662" s="161" t="s">
        <v>210</v>
      </c>
      <c r="E1662" s="161" t="s">
        <v>1752</v>
      </c>
      <c r="F1662" s="161" t="s">
        <v>212</v>
      </c>
      <c r="G1662" s="161" t="s">
        <v>221</v>
      </c>
      <c r="H1662" s="162">
        <v>15.52</v>
      </c>
      <c r="I1662" s="163" t="s">
        <v>214</v>
      </c>
      <c r="J1662" s="158" t="s">
        <v>55</v>
      </c>
      <c r="K1662" s="159"/>
      <c r="L1662" s="153">
        <v>96.05</v>
      </c>
      <c r="M1662" s="154">
        <f t="shared" si="214"/>
        <v>17.98</v>
      </c>
      <c r="N1662" s="155" t="str">
        <f t="shared" si="215"/>
        <v/>
      </c>
      <c r="O1662" s="156">
        <f t="shared" si="216"/>
        <v>1490.6959999999999</v>
      </c>
      <c r="P1662" s="156" t="e">
        <f t="shared" si="211"/>
        <v>#VALUE!</v>
      </c>
      <c r="Q1662" s="156" t="e">
        <f t="shared" si="212"/>
        <v>#VALUE!</v>
      </c>
      <c r="R1662" s="157" t="str">
        <f t="shared" si="217"/>
        <v>F</v>
      </c>
      <c r="S1662" s="157">
        <f t="shared" si="213"/>
        <v>17.98</v>
      </c>
      <c r="T1662" s="157">
        <f t="shared" ref="T1662:T1725" si="218">IF(I1662="x",H1662,0)</f>
        <v>15.52</v>
      </c>
      <c r="U1662" s="157">
        <f>IF(M1662&lt;&gt;0,IF(M1662=SVS,0,IF(M1662=SVSg,0,IF(M1662=Stundenverrechnungssatz!G6632,0,IF(M1662=Stundenverrechnungssatz!I6632,0,IF(M1662=Stundenverrechnungssatz!K6632,0,IF(M1662=Stundenverrechnungssatz!M6632,0,1)))))))</f>
        <v>0</v>
      </c>
      <c r="V1662" s="20"/>
    </row>
    <row r="1663" spans="1:22" s="38" customFormat="1" ht="15" customHeight="1" x14ac:dyDescent="0.2">
      <c r="A1663" s="160">
        <v>1661</v>
      </c>
      <c r="B1663" s="161" t="s">
        <v>1857</v>
      </c>
      <c r="C1663" s="161" t="s">
        <v>1725</v>
      </c>
      <c r="D1663" s="161" t="s">
        <v>210</v>
      </c>
      <c r="E1663" s="161" t="s">
        <v>1753</v>
      </c>
      <c r="F1663" s="161" t="s">
        <v>231</v>
      </c>
      <c r="G1663" s="161" t="s">
        <v>219</v>
      </c>
      <c r="H1663" s="162">
        <v>28.55</v>
      </c>
      <c r="I1663" s="163"/>
      <c r="J1663" s="158" t="s">
        <v>53</v>
      </c>
      <c r="K1663" s="159"/>
      <c r="L1663" s="153">
        <v>96.05</v>
      </c>
      <c r="M1663" s="154">
        <f t="shared" si="214"/>
        <v>17.98</v>
      </c>
      <c r="N1663" s="155" t="str">
        <f t="shared" si="215"/>
        <v/>
      </c>
      <c r="O1663" s="156">
        <f t="shared" si="216"/>
        <v>2742.2275</v>
      </c>
      <c r="P1663" s="156" t="e">
        <f t="shared" si="211"/>
        <v>#VALUE!</v>
      </c>
      <c r="Q1663" s="156" t="e">
        <f t="shared" si="212"/>
        <v>#VALUE!</v>
      </c>
      <c r="R1663" s="157" t="str">
        <f t="shared" si="217"/>
        <v>E</v>
      </c>
      <c r="S1663" s="157">
        <f t="shared" si="213"/>
        <v>17.98</v>
      </c>
      <c r="T1663" s="157">
        <f t="shared" si="218"/>
        <v>0</v>
      </c>
      <c r="U1663" s="157">
        <f>IF(M1663&lt;&gt;0,IF(M1663=SVS,0,IF(M1663=SVSg,0,IF(M1663=Stundenverrechnungssatz!G6633,0,IF(M1663=Stundenverrechnungssatz!I6633,0,IF(M1663=Stundenverrechnungssatz!K6633,0,IF(M1663=Stundenverrechnungssatz!M6633,0,1)))))))</f>
        <v>0</v>
      </c>
      <c r="V1663" s="20"/>
    </row>
    <row r="1664" spans="1:22" s="38" customFormat="1" ht="15" customHeight="1" x14ac:dyDescent="0.2">
      <c r="A1664" s="160">
        <v>1662</v>
      </c>
      <c r="B1664" s="161" t="s">
        <v>1857</v>
      </c>
      <c r="C1664" s="161" t="s">
        <v>1725</v>
      </c>
      <c r="D1664" s="161" t="s">
        <v>210</v>
      </c>
      <c r="E1664" s="161" t="s">
        <v>1754</v>
      </c>
      <c r="F1664" s="161" t="s">
        <v>231</v>
      </c>
      <c r="G1664" s="161" t="s">
        <v>219</v>
      </c>
      <c r="H1664" s="162">
        <v>20.149999999999999</v>
      </c>
      <c r="I1664" s="163"/>
      <c r="J1664" s="158" t="s">
        <v>53</v>
      </c>
      <c r="K1664" s="159"/>
      <c r="L1664" s="153">
        <v>96.05</v>
      </c>
      <c r="M1664" s="154">
        <f t="shared" si="214"/>
        <v>17.98</v>
      </c>
      <c r="N1664" s="155" t="str">
        <f t="shared" si="215"/>
        <v/>
      </c>
      <c r="O1664" s="156">
        <f t="shared" si="216"/>
        <v>1935.4074999999998</v>
      </c>
      <c r="P1664" s="156" t="e">
        <f t="shared" si="211"/>
        <v>#VALUE!</v>
      </c>
      <c r="Q1664" s="156" t="e">
        <f t="shared" si="212"/>
        <v>#VALUE!</v>
      </c>
      <c r="R1664" s="157" t="str">
        <f t="shared" si="217"/>
        <v>E</v>
      </c>
      <c r="S1664" s="157">
        <f t="shared" si="213"/>
        <v>17.98</v>
      </c>
      <c r="T1664" s="157">
        <f t="shared" si="218"/>
        <v>0</v>
      </c>
      <c r="U1664" s="157">
        <f>IF(M1664&lt;&gt;0,IF(M1664=SVS,0,IF(M1664=SVSg,0,IF(M1664=Stundenverrechnungssatz!G6634,0,IF(M1664=Stundenverrechnungssatz!I6634,0,IF(M1664=Stundenverrechnungssatz!K6634,0,IF(M1664=Stundenverrechnungssatz!M6634,0,1)))))))</f>
        <v>0</v>
      </c>
      <c r="V1664" s="20"/>
    </row>
    <row r="1665" spans="1:22" s="38" customFormat="1" ht="15" customHeight="1" x14ac:dyDescent="0.2">
      <c r="A1665" s="160">
        <v>1663</v>
      </c>
      <c r="B1665" s="161" t="s">
        <v>1857</v>
      </c>
      <c r="C1665" s="161" t="s">
        <v>1725</v>
      </c>
      <c r="D1665" s="161" t="s">
        <v>285</v>
      </c>
      <c r="E1665" s="161" t="s">
        <v>394</v>
      </c>
      <c r="F1665" s="161" t="s">
        <v>231</v>
      </c>
      <c r="G1665" s="161" t="s">
        <v>219</v>
      </c>
      <c r="H1665" s="162">
        <v>22.78</v>
      </c>
      <c r="I1665" s="163"/>
      <c r="J1665" s="158" t="s">
        <v>52</v>
      </c>
      <c r="K1665" s="159"/>
      <c r="L1665" s="153">
        <v>191.11</v>
      </c>
      <c r="M1665" s="154">
        <f t="shared" si="214"/>
        <v>17.98</v>
      </c>
      <c r="N1665" s="155" t="str">
        <f t="shared" si="215"/>
        <v/>
      </c>
      <c r="O1665" s="156">
        <f t="shared" si="216"/>
        <v>4353.4858000000004</v>
      </c>
      <c r="P1665" s="156" t="e">
        <f t="shared" si="211"/>
        <v>#VALUE!</v>
      </c>
      <c r="Q1665" s="156" t="e">
        <f t="shared" si="212"/>
        <v>#VALUE!</v>
      </c>
      <c r="R1665" s="157" t="str">
        <f t="shared" si="217"/>
        <v>E</v>
      </c>
      <c r="S1665" s="157">
        <f t="shared" si="213"/>
        <v>17.98</v>
      </c>
      <c r="T1665" s="157">
        <f t="shared" si="218"/>
        <v>0</v>
      </c>
      <c r="U1665" s="157">
        <f>IF(M1665&lt;&gt;0,IF(M1665=SVS,0,IF(M1665=SVSg,0,IF(M1665=Stundenverrechnungssatz!G6635,0,IF(M1665=Stundenverrechnungssatz!I6635,0,IF(M1665=Stundenverrechnungssatz!K6635,0,IF(M1665=Stundenverrechnungssatz!M6635,0,1)))))))</f>
        <v>0</v>
      </c>
      <c r="V1665" s="20"/>
    </row>
    <row r="1666" spans="1:22" s="38" customFormat="1" ht="15" customHeight="1" x14ac:dyDescent="0.2">
      <c r="A1666" s="160">
        <v>1664</v>
      </c>
      <c r="B1666" s="161" t="s">
        <v>1857</v>
      </c>
      <c r="C1666" s="161" t="s">
        <v>1725</v>
      </c>
      <c r="D1666" s="161" t="s">
        <v>285</v>
      </c>
      <c r="E1666" s="161" t="s">
        <v>395</v>
      </c>
      <c r="F1666" s="161" t="s">
        <v>231</v>
      </c>
      <c r="G1666" s="161" t="s">
        <v>219</v>
      </c>
      <c r="H1666" s="162">
        <v>12.06</v>
      </c>
      <c r="I1666" s="163"/>
      <c r="J1666" s="158" t="s">
        <v>52</v>
      </c>
      <c r="K1666" s="159"/>
      <c r="L1666" s="153">
        <v>191.11</v>
      </c>
      <c r="M1666" s="154">
        <f t="shared" si="214"/>
        <v>17.98</v>
      </c>
      <c r="N1666" s="155" t="str">
        <f t="shared" si="215"/>
        <v/>
      </c>
      <c r="O1666" s="156">
        <f t="shared" si="216"/>
        <v>2304.7866000000004</v>
      </c>
      <c r="P1666" s="156" t="e">
        <f t="shared" si="211"/>
        <v>#VALUE!</v>
      </c>
      <c r="Q1666" s="156" t="e">
        <f t="shared" si="212"/>
        <v>#VALUE!</v>
      </c>
      <c r="R1666" s="157" t="str">
        <f t="shared" si="217"/>
        <v>E</v>
      </c>
      <c r="S1666" s="157">
        <f t="shared" si="213"/>
        <v>17.98</v>
      </c>
      <c r="T1666" s="157">
        <f t="shared" si="218"/>
        <v>0</v>
      </c>
      <c r="U1666" s="157">
        <f>IF(M1666&lt;&gt;0,IF(M1666=SVS,0,IF(M1666=SVSg,0,IF(M1666=Stundenverrechnungssatz!G6636,0,IF(M1666=Stundenverrechnungssatz!I6636,0,IF(M1666=Stundenverrechnungssatz!K6636,0,IF(M1666=Stundenverrechnungssatz!M6636,0,1)))))))</f>
        <v>0</v>
      </c>
      <c r="V1666" s="20"/>
    </row>
    <row r="1667" spans="1:22" s="38" customFormat="1" ht="15" customHeight="1" x14ac:dyDescent="0.2">
      <c r="A1667" s="160">
        <v>1665</v>
      </c>
      <c r="B1667" s="161" t="s">
        <v>1857</v>
      </c>
      <c r="C1667" s="161" t="s">
        <v>1725</v>
      </c>
      <c r="D1667" s="161" t="s">
        <v>285</v>
      </c>
      <c r="E1667" s="161" t="s">
        <v>1755</v>
      </c>
      <c r="F1667" s="161" t="s">
        <v>229</v>
      </c>
      <c r="G1667" s="161" t="s">
        <v>221</v>
      </c>
      <c r="H1667" s="162">
        <v>64.53</v>
      </c>
      <c r="I1667" s="163" t="s">
        <v>214</v>
      </c>
      <c r="J1667" s="158" t="s">
        <v>32</v>
      </c>
      <c r="K1667" s="159"/>
      <c r="L1667" s="153">
        <v>96.05</v>
      </c>
      <c r="M1667" s="154">
        <f t="shared" si="214"/>
        <v>17.98</v>
      </c>
      <c r="N1667" s="155" t="str">
        <f t="shared" si="215"/>
        <v/>
      </c>
      <c r="O1667" s="156">
        <f t="shared" si="216"/>
        <v>6198.1064999999999</v>
      </c>
      <c r="P1667" s="156" t="e">
        <f t="shared" si="211"/>
        <v>#VALUE!</v>
      </c>
      <c r="Q1667" s="156" t="e">
        <f t="shared" si="212"/>
        <v>#VALUE!</v>
      </c>
      <c r="R1667" s="157" t="str">
        <f t="shared" si="217"/>
        <v>B</v>
      </c>
      <c r="S1667" s="157">
        <f t="shared" si="213"/>
        <v>17.98</v>
      </c>
      <c r="T1667" s="157">
        <f t="shared" si="218"/>
        <v>64.53</v>
      </c>
      <c r="U1667" s="157">
        <f>IF(M1667&lt;&gt;0,IF(M1667=SVS,0,IF(M1667=SVSg,0,IF(M1667=Stundenverrechnungssatz!G6637,0,IF(M1667=Stundenverrechnungssatz!I6637,0,IF(M1667=Stundenverrechnungssatz!K6637,0,IF(M1667=Stundenverrechnungssatz!M6637,0,1)))))))</f>
        <v>0</v>
      </c>
      <c r="V1667" s="20"/>
    </row>
    <row r="1668" spans="1:22" s="38" customFormat="1" ht="15" customHeight="1" x14ac:dyDescent="0.2">
      <c r="A1668" s="160">
        <v>1666</v>
      </c>
      <c r="B1668" s="161" t="s">
        <v>1857</v>
      </c>
      <c r="C1668" s="161" t="s">
        <v>1725</v>
      </c>
      <c r="D1668" s="161" t="s">
        <v>285</v>
      </c>
      <c r="E1668" s="161" t="s">
        <v>1756</v>
      </c>
      <c r="F1668" s="161" t="s">
        <v>229</v>
      </c>
      <c r="G1668" s="161" t="s">
        <v>221</v>
      </c>
      <c r="H1668" s="162">
        <v>56.75</v>
      </c>
      <c r="I1668" s="163" t="s">
        <v>214</v>
      </c>
      <c r="J1668" s="158" t="s">
        <v>32</v>
      </c>
      <c r="K1668" s="159"/>
      <c r="L1668" s="153">
        <v>96.05</v>
      </c>
      <c r="M1668" s="154">
        <f t="shared" si="214"/>
        <v>17.98</v>
      </c>
      <c r="N1668" s="155" t="str">
        <f t="shared" si="215"/>
        <v/>
      </c>
      <c r="O1668" s="156">
        <f t="shared" si="216"/>
        <v>5450.8374999999996</v>
      </c>
      <c r="P1668" s="156" t="e">
        <f t="shared" si="211"/>
        <v>#VALUE!</v>
      </c>
      <c r="Q1668" s="156" t="e">
        <f t="shared" si="212"/>
        <v>#VALUE!</v>
      </c>
      <c r="R1668" s="157" t="str">
        <f t="shared" si="217"/>
        <v>B</v>
      </c>
      <c r="S1668" s="157">
        <f t="shared" si="213"/>
        <v>17.98</v>
      </c>
      <c r="T1668" s="157">
        <f t="shared" si="218"/>
        <v>56.75</v>
      </c>
      <c r="U1668" s="157">
        <f>IF(M1668&lt;&gt;0,IF(M1668=SVS,0,IF(M1668=SVSg,0,IF(M1668=Stundenverrechnungssatz!G6638,0,IF(M1668=Stundenverrechnungssatz!I6638,0,IF(M1668=Stundenverrechnungssatz!K6638,0,IF(M1668=Stundenverrechnungssatz!M6638,0,1)))))))</f>
        <v>0</v>
      </c>
      <c r="V1668" s="20"/>
    </row>
    <row r="1669" spans="1:22" s="38" customFormat="1" ht="15" customHeight="1" x14ac:dyDescent="0.2">
      <c r="A1669" s="160">
        <v>1667</v>
      </c>
      <c r="B1669" s="161" t="s">
        <v>1857</v>
      </c>
      <c r="C1669" s="161" t="s">
        <v>1725</v>
      </c>
      <c r="D1669" s="161" t="s">
        <v>285</v>
      </c>
      <c r="E1669" s="161" t="s">
        <v>1757</v>
      </c>
      <c r="F1669" s="161" t="s">
        <v>229</v>
      </c>
      <c r="G1669" s="161" t="s">
        <v>221</v>
      </c>
      <c r="H1669" s="162">
        <v>56.49</v>
      </c>
      <c r="I1669" s="163" t="s">
        <v>214</v>
      </c>
      <c r="J1669" s="158" t="s">
        <v>32</v>
      </c>
      <c r="K1669" s="159"/>
      <c r="L1669" s="153">
        <v>96.05</v>
      </c>
      <c r="M1669" s="154">
        <f t="shared" si="214"/>
        <v>17.98</v>
      </c>
      <c r="N1669" s="155" t="str">
        <f t="shared" si="215"/>
        <v/>
      </c>
      <c r="O1669" s="156">
        <f t="shared" si="216"/>
        <v>5425.8644999999997</v>
      </c>
      <c r="P1669" s="156" t="e">
        <f t="shared" ref="P1669:P1732" si="219">O1669/N1669</f>
        <v>#VALUE!</v>
      </c>
      <c r="Q1669" s="156" t="e">
        <f t="shared" ref="Q1669:Q1732" si="220">P1669*M1669</f>
        <v>#VALUE!</v>
      </c>
      <c r="R1669" s="157" t="str">
        <f t="shared" si="217"/>
        <v>B</v>
      </c>
      <c r="S1669" s="157">
        <f t="shared" ref="S1669:S1732" si="221">IF(M1669=SVS,M1669,"")</f>
        <v>17.98</v>
      </c>
      <c r="T1669" s="157">
        <f t="shared" si="218"/>
        <v>56.49</v>
      </c>
      <c r="U1669" s="157">
        <f>IF(M1669&lt;&gt;0,IF(M1669=SVS,0,IF(M1669=SVSg,0,IF(M1669=Stundenverrechnungssatz!G6639,0,IF(M1669=Stundenverrechnungssatz!I6639,0,IF(M1669=Stundenverrechnungssatz!K6639,0,IF(M1669=Stundenverrechnungssatz!M6639,0,1)))))))</f>
        <v>0</v>
      </c>
      <c r="V1669" s="20"/>
    </row>
    <row r="1670" spans="1:22" s="38" customFormat="1" ht="15" customHeight="1" x14ac:dyDescent="0.2">
      <c r="A1670" s="160">
        <v>1668</v>
      </c>
      <c r="B1670" s="161" t="s">
        <v>1857</v>
      </c>
      <c r="C1670" s="161" t="s">
        <v>1725</v>
      </c>
      <c r="D1670" s="161" t="s">
        <v>285</v>
      </c>
      <c r="E1670" s="161" t="s">
        <v>1758</v>
      </c>
      <c r="F1670" s="161" t="s">
        <v>229</v>
      </c>
      <c r="G1670" s="161" t="s">
        <v>221</v>
      </c>
      <c r="H1670" s="162">
        <v>56.49</v>
      </c>
      <c r="I1670" s="163" t="s">
        <v>214</v>
      </c>
      <c r="J1670" s="158" t="s">
        <v>32</v>
      </c>
      <c r="K1670" s="159"/>
      <c r="L1670" s="153">
        <v>96.05</v>
      </c>
      <c r="M1670" s="154">
        <f t="shared" ref="M1670:M1733" si="222">SVS</f>
        <v>17.98</v>
      </c>
      <c r="N1670" s="155" t="str">
        <f t="shared" ref="N1670:N1733" si="223">IF(VLOOKUP(J1670,Vorgaben,4,FALSE)=0,"",VLOOKUP(J1670,Vorgaben,4,FALSE))</f>
        <v/>
      </c>
      <c r="O1670" s="156">
        <f t="shared" ref="O1670:O1733" si="224">H1670*L1670</f>
        <v>5425.8644999999997</v>
      </c>
      <c r="P1670" s="156" t="e">
        <f t="shared" si="219"/>
        <v>#VALUE!</v>
      </c>
      <c r="Q1670" s="156" t="e">
        <f t="shared" si="220"/>
        <v>#VALUE!</v>
      </c>
      <c r="R1670" s="157" t="str">
        <f t="shared" si="217"/>
        <v>B</v>
      </c>
      <c r="S1670" s="157">
        <f t="shared" si="221"/>
        <v>17.98</v>
      </c>
      <c r="T1670" s="157">
        <f t="shared" si="218"/>
        <v>56.49</v>
      </c>
      <c r="U1670" s="157">
        <f>IF(M1670&lt;&gt;0,IF(M1670=SVS,0,IF(M1670=SVSg,0,IF(M1670=Stundenverrechnungssatz!G6640,0,IF(M1670=Stundenverrechnungssatz!I6640,0,IF(M1670=Stundenverrechnungssatz!K6640,0,IF(M1670=Stundenverrechnungssatz!M6640,0,1)))))))</f>
        <v>0</v>
      </c>
      <c r="V1670" s="20"/>
    </row>
    <row r="1671" spans="1:22" s="38" customFormat="1" ht="15" customHeight="1" x14ac:dyDescent="0.2">
      <c r="A1671" s="160">
        <v>1669</v>
      </c>
      <c r="B1671" s="161" t="s">
        <v>1857</v>
      </c>
      <c r="C1671" s="161" t="s">
        <v>1725</v>
      </c>
      <c r="D1671" s="161" t="s">
        <v>285</v>
      </c>
      <c r="E1671" s="161" t="s">
        <v>1759</v>
      </c>
      <c r="F1671" s="161" t="s">
        <v>229</v>
      </c>
      <c r="G1671" s="161" t="s">
        <v>221</v>
      </c>
      <c r="H1671" s="162">
        <v>56.75</v>
      </c>
      <c r="I1671" s="163" t="s">
        <v>214</v>
      </c>
      <c r="J1671" s="158" t="s">
        <v>32</v>
      </c>
      <c r="K1671" s="159"/>
      <c r="L1671" s="153">
        <v>96.05</v>
      </c>
      <c r="M1671" s="154">
        <f t="shared" si="222"/>
        <v>17.98</v>
      </c>
      <c r="N1671" s="155" t="str">
        <f t="shared" si="223"/>
        <v/>
      </c>
      <c r="O1671" s="156">
        <f t="shared" si="224"/>
        <v>5450.8374999999996</v>
      </c>
      <c r="P1671" s="156" t="e">
        <f t="shared" si="219"/>
        <v>#VALUE!</v>
      </c>
      <c r="Q1671" s="156" t="e">
        <f t="shared" si="220"/>
        <v>#VALUE!</v>
      </c>
      <c r="R1671" s="157" t="str">
        <f t="shared" si="217"/>
        <v>B</v>
      </c>
      <c r="S1671" s="157">
        <f t="shared" si="221"/>
        <v>17.98</v>
      </c>
      <c r="T1671" s="157">
        <f t="shared" si="218"/>
        <v>56.75</v>
      </c>
      <c r="U1671" s="157">
        <f>IF(M1671&lt;&gt;0,IF(M1671=SVS,0,IF(M1671=SVSg,0,IF(M1671=Stundenverrechnungssatz!G6641,0,IF(M1671=Stundenverrechnungssatz!I6641,0,IF(M1671=Stundenverrechnungssatz!K6641,0,IF(M1671=Stundenverrechnungssatz!M6641,0,1)))))))</f>
        <v>0</v>
      </c>
      <c r="V1671" s="20"/>
    </row>
    <row r="1672" spans="1:22" s="38" customFormat="1" ht="15" customHeight="1" x14ac:dyDescent="0.2">
      <c r="A1672" s="160">
        <v>1670</v>
      </c>
      <c r="B1672" s="161" t="s">
        <v>1857</v>
      </c>
      <c r="C1672" s="161" t="s">
        <v>1725</v>
      </c>
      <c r="D1672" s="161" t="s">
        <v>285</v>
      </c>
      <c r="E1672" s="161" t="s">
        <v>1760</v>
      </c>
      <c r="F1672" s="161" t="s">
        <v>229</v>
      </c>
      <c r="G1672" s="161" t="s">
        <v>221</v>
      </c>
      <c r="H1672" s="162">
        <v>56.75</v>
      </c>
      <c r="I1672" s="163" t="s">
        <v>214</v>
      </c>
      <c r="J1672" s="158" t="s">
        <v>32</v>
      </c>
      <c r="K1672" s="159"/>
      <c r="L1672" s="153">
        <v>96.05</v>
      </c>
      <c r="M1672" s="154">
        <f t="shared" si="222"/>
        <v>17.98</v>
      </c>
      <c r="N1672" s="155" t="str">
        <f t="shared" si="223"/>
        <v/>
      </c>
      <c r="O1672" s="156">
        <f t="shared" si="224"/>
        <v>5450.8374999999996</v>
      </c>
      <c r="P1672" s="156" t="e">
        <f t="shared" si="219"/>
        <v>#VALUE!</v>
      </c>
      <c r="Q1672" s="156" t="e">
        <f t="shared" si="220"/>
        <v>#VALUE!</v>
      </c>
      <c r="R1672" s="157" t="str">
        <f t="shared" si="217"/>
        <v>B</v>
      </c>
      <c r="S1672" s="157">
        <f t="shared" si="221"/>
        <v>17.98</v>
      </c>
      <c r="T1672" s="157">
        <f t="shared" si="218"/>
        <v>56.75</v>
      </c>
      <c r="U1672" s="157">
        <f>IF(M1672&lt;&gt;0,IF(M1672=SVS,0,IF(M1672=SVSg,0,IF(M1672=Stundenverrechnungssatz!G6642,0,IF(M1672=Stundenverrechnungssatz!I6642,0,IF(M1672=Stundenverrechnungssatz!K6642,0,IF(M1672=Stundenverrechnungssatz!M6642,0,1)))))))</f>
        <v>0</v>
      </c>
      <c r="V1672" s="20"/>
    </row>
    <row r="1673" spans="1:22" s="38" customFormat="1" ht="15" customHeight="1" x14ac:dyDescent="0.2">
      <c r="A1673" s="160">
        <v>1671</v>
      </c>
      <c r="B1673" s="161" t="s">
        <v>1857</v>
      </c>
      <c r="C1673" s="161" t="s">
        <v>1725</v>
      </c>
      <c r="D1673" s="161" t="s">
        <v>285</v>
      </c>
      <c r="E1673" s="161" t="s">
        <v>1761</v>
      </c>
      <c r="F1673" s="161" t="s">
        <v>1762</v>
      </c>
      <c r="G1673" s="161" t="s">
        <v>221</v>
      </c>
      <c r="H1673" s="162">
        <v>23.37</v>
      </c>
      <c r="I1673" s="163"/>
      <c r="J1673" s="158" t="s">
        <v>31</v>
      </c>
      <c r="K1673" s="159"/>
      <c r="L1673" s="153">
        <v>96.05</v>
      </c>
      <c r="M1673" s="154">
        <f t="shared" si="222"/>
        <v>17.98</v>
      </c>
      <c r="N1673" s="155" t="str">
        <f t="shared" si="223"/>
        <v/>
      </c>
      <c r="O1673" s="156">
        <f t="shared" si="224"/>
        <v>2244.6885000000002</v>
      </c>
      <c r="P1673" s="156" t="e">
        <f t="shared" si="219"/>
        <v>#VALUE!</v>
      </c>
      <c r="Q1673" s="156" t="e">
        <f t="shared" si="220"/>
        <v>#VALUE!</v>
      </c>
      <c r="R1673" s="157" t="str">
        <f t="shared" si="217"/>
        <v>A</v>
      </c>
      <c r="S1673" s="157">
        <f t="shared" si="221"/>
        <v>17.98</v>
      </c>
      <c r="T1673" s="157">
        <f t="shared" si="218"/>
        <v>0</v>
      </c>
      <c r="U1673" s="157">
        <f>IF(M1673&lt;&gt;0,IF(M1673=SVS,0,IF(M1673=SVSg,0,IF(M1673=Stundenverrechnungssatz!G6643,0,IF(M1673=Stundenverrechnungssatz!I6643,0,IF(M1673=Stundenverrechnungssatz!K6643,0,IF(M1673=Stundenverrechnungssatz!M6643,0,1)))))))</f>
        <v>0</v>
      </c>
      <c r="V1673" s="20"/>
    </row>
    <row r="1674" spans="1:22" s="38" customFormat="1" ht="15" customHeight="1" x14ac:dyDescent="0.2">
      <c r="A1674" s="160">
        <v>1672</v>
      </c>
      <c r="B1674" s="161" t="s">
        <v>1857</v>
      </c>
      <c r="C1674" s="161" t="s">
        <v>1725</v>
      </c>
      <c r="D1674" s="161" t="s">
        <v>285</v>
      </c>
      <c r="E1674" s="161" t="s">
        <v>1763</v>
      </c>
      <c r="F1674" s="161" t="s">
        <v>239</v>
      </c>
      <c r="G1674" s="161" t="s">
        <v>217</v>
      </c>
      <c r="H1674" s="162">
        <v>12.21</v>
      </c>
      <c r="I1674" s="163"/>
      <c r="J1674" s="158" t="s">
        <v>34</v>
      </c>
      <c r="K1674" s="159"/>
      <c r="L1674" s="153">
        <v>191.11</v>
      </c>
      <c r="M1674" s="154">
        <f t="shared" si="222"/>
        <v>17.98</v>
      </c>
      <c r="N1674" s="155" t="str">
        <f t="shared" si="223"/>
        <v/>
      </c>
      <c r="O1674" s="156">
        <f t="shared" si="224"/>
        <v>2333.4531000000002</v>
      </c>
      <c r="P1674" s="156" t="e">
        <f t="shared" si="219"/>
        <v>#VALUE!</v>
      </c>
      <c r="Q1674" s="156" t="e">
        <f t="shared" si="220"/>
        <v>#VALUE!</v>
      </c>
      <c r="R1674" s="157" t="str">
        <f t="shared" si="217"/>
        <v>C</v>
      </c>
      <c r="S1674" s="157">
        <f t="shared" si="221"/>
        <v>17.98</v>
      </c>
      <c r="T1674" s="157">
        <f t="shared" si="218"/>
        <v>0</v>
      </c>
      <c r="U1674" s="157">
        <f>IF(M1674&lt;&gt;0,IF(M1674=SVS,0,IF(M1674=SVSg,0,IF(M1674=Stundenverrechnungssatz!G6644,0,IF(M1674=Stundenverrechnungssatz!I6644,0,IF(M1674=Stundenverrechnungssatz!K6644,0,IF(M1674=Stundenverrechnungssatz!M6644,0,1)))))))</f>
        <v>0</v>
      </c>
      <c r="V1674" s="20"/>
    </row>
    <row r="1675" spans="1:22" s="38" customFormat="1" ht="15" customHeight="1" x14ac:dyDescent="0.2">
      <c r="A1675" s="160">
        <v>1673</v>
      </c>
      <c r="B1675" s="161" t="s">
        <v>1857</v>
      </c>
      <c r="C1675" s="161" t="s">
        <v>1725</v>
      </c>
      <c r="D1675" s="161" t="s">
        <v>285</v>
      </c>
      <c r="E1675" s="161" t="s">
        <v>1764</v>
      </c>
      <c r="F1675" s="161" t="s">
        <v>218</v>
      </c>
      <c r="G1675" s="161" t="s">
        <v>217</v>
      </c>
      <c r="H1675" s="162">
        <v>26.73</v>
      </c>
      <c r="I1675" s="163"/>
      <c r="J1675" s="158" t="s">
        <v>34</v>
      </c>
      <c r="K1675" s="159"/>
      <c r="L1675" s="153">
        <v>191.11</v>
      </c>
      <c r="M1675" s="154">
        <f t="shared" si="222"/>
        <v>17.98</v>
      </c>
      <c r="N1675" s="155" t="str">
        <f t="shared" si="223"/>
        <v/>
      </c>
      <c r="O1675" s="156">
        <f t="shared" si="224"/>
        <v>5108.3703000000005</v>
      </c>
      <c r="P1675" s="156" t="e">
        <f t="shared" si="219"/>
        <v>#VALUE!</v>
      </c>
      <c r="Q1675" s="156" t="e">
        <f t="shared" si="220"/>
        <v>#VALUE!</v>
      </c>
      <c r="R1675" s="157" t="str">
        <f t="shared" si="217"/>
        <v>C</v>
      </c>
      <c r="S1675" s="157">
        <f t="shared" si="221"/>
        <v>17.98</v>
      </c>
      <c r="T1675" s="157">
        <f t="shared" si="218"/>
        <v>0</v>
      </c>
      <c r="U1675" s="157">
        <f>IF(M1675&lt;&gt;0,IF(M1675=SVS,0,IF(M1675=SVSg,0,IF(M1675=Stundenverrechnungssatz!G6645,0,IF(M1675=Stundenverrechnungssatz!I6645,0,IF(M1675=Stundenverrechnungssatz!K6645,0,IF(M1675=Stundenverrechnungssatz!M6645,0,1)))))))</f>
        <v>0</v>
      </c>
      <c r="V1675" s="20"/>
    </row>
    <row r="1676" spans="1:22" s="38" customFormat="1" ht="15" customHeight="1" x14ac:dyDescent="0.2">
      <c r="A1676" s="160">
        <v>1674</v>
      </c>
      <c r="B1676" s="161" t="s">
        <v>1857</v>
      </c>
      <c r="C1676" s="161" t="s">
        <v>1725</v>
      </c>
      <c r="D1676" s="161" t="s">
        <v>285</v>
      </c>
      <c r="E1676" s="161" t="s">
        <v>1765</v>
      </c>
      <c r="F1676" s="161" t="s">
        <v>244</v>
      </c>
      <c r="G1676" s="161" t="s">
        <v>217</v>
      </c>
      <c r="H1676" s="162">
        <v>9.84</v>
      </c>
      <c r="I1676" s="163"/>
      <c r="J1676" s="158" t="s">
        <v>34</v>
      </c>
      <c r="K1676" s="159"/>
      <c r="L1676" s="153">
        <v>191.11</v>
      </c>
      <c r="M1676" s="154">
        <f t="shared" si="222"/>
        <v>17.98</v>
      </c>
      <c r="N1676" s="155" t="str">
        <f t="shared" si="223"/>
        <v/>
      </c>
      <c r="O1676" s="156">
        <f t="shared" si="224"/>
        <v>1880.5224000000001</v>
      </c>
      <c r="P1676" s="156" t="e">
        <f t="shared" si="219"/>
        <v>#VALUE!</v>
      </c>
      <c r="Q1676" s="156" t="e">
        <f t="shared" si="220"/>
        <v>#VALUE!</v>
      </c>
      <c r="R1676" s="157" t="str">
        <f t="shared" si="217"/>
        <v>C</v>
      </c>
      <c r="S1676" s="157">
        <f t="shared" si="221"/>
        <v>17.98</v>
      </c>
      <c r="T1676" s="157">
        <f t="shared" si="218"/>
        <v>0</v>
      </c>
      <c r="U1676" s="157">
        <f>IF(M1676&lt;&gt;0,IF(M1676=SVS,0,IF(M1676=SVSg,0,IF(M1676=Stundenverrechnungssatz!G6646,0,IF(M1676=Stundenverrechnungssatz!I6646,0,IF(M1676=Stundenverrechnungssatz!K6646,0,IF(M1676=Stundenverrechnungssatz!M6646,0,1)))))))</f>
        <v>0</v>
      </c>
      <c r="V1676" s="20"/>
    </row>
    <row r="1677" spans="1:22" s="38" customFormat="1" ht="15" customHeight="1" x14ac:dyDescent="0.2">
      <c r="A1677" s="160">
        <v>1675</v>
      </c>
      <c r="B1677" s="161" t="s">
        <v>1857</v>
      </c>
      <c r="C1677" s="161" t="s">
        <v>1725</v>
      </c>
      <c r="D1677" s="161" t="s">
        <v>285</v>
      </c>
      <c r="E1677" s="161" t="s">
        <v>1766</v>
      </c>
      <c r="F1677" s="161" t="s">
        <v>239</v>
      </c>
      <c r="G1677" s="161" t="s">
        <v>217</v>
      </c>
      <c r="H1677" s="162">
        <v>12.23</v>
      </c>
      <c r="I1677" s="163"/>
      <c r="J1677" s="158" t="s">
        <v>34</v>
      </c>
      <c r="K1677" s="159"/>
      <c r="L1677" s="153">
        <v>191.11</v>
      </c>
      <c r="M1677" s="154">
        <f t="shared" si="222"/>
        <v>17.98</v>
      </c>
      <c r="N1677" s="155" t="str">
        <f t="shared" si="223"/>
        <v/>
      </c>
      <c r="O1677" s="156">
        <f t="shared" si="224"/>
        <v>2337.2753000000002</v>
      </c>
      <c r="P1677" s="156" t="e">
        <f t="shared" si="219"/>
        <v>#VALUE!</v>
      </c>
      <c r="Q1677" s="156" t="e">
        <f t="shared" si="220"/>
        <v>#VALUE!</v>
      </c>
      <c r="R1677" s="157" t="str">
        <f t="shared" si="217"/>
        <v>C</v>
      </c>
      <c r="S1677" s="157">
        <f t="shared" si="221"/>
        <v>17.98</v>
      </c>
      <c r="T1677" s="157">
        <f t="shared" si="218"/>
        <v>0</v>
      </c>
      <c r="U1677" s="157">
        <f>IF(M1677&lt;&gt;0,IF(M1677=SVS,0,IF(M1677=SVSg,0,IF(M1677=Stundenverrechnungssatz!G6647,0,IF(M1677=Stundenverrechnungssatz!I6647,0,IF(M1677=Stundenverrechnungssatz!K6647,0,IF(M1677=Stundenverrechnungssatz!M6647,0,1)))))))</f>
        <v>0</v>
      </c>
      <c r="V1677" s="20"/>
    </row>
    <row r="1678" spans="1:22" s="38" customFormat="1" ht="15" customHeight="1" x14ac:dyDescent="0.2">
      <c r="A1678" s="160">
        <v>1676</v>
      </c>
      <c r="B1678" s="161" t="s">
        <v>1857</v>
      </c>
      <c r="C1678" s="161" t="s">
        <v>1725</v>
      </c>
      <c r="D1678" s="161" t="s">
        <v>285</v>
      </c>
      <c r="E1678" s="161" t="s">
        <v>1767</v>
      </c>
      <c r="F1678" s="161" t="s">
        <v>258</v>
      </c>
      <c r="G1678" s="161" t="s">
        <v>217</v>
      </c>
      <c r="H1678" s="162">
        <v>17.52</v>
      </c>
      <c r="I1678" s="163"/>
      <c r="J1678" s="158" t="s">
        <v>34</v>
      </c>
      <c r="K1678" s="159"/>
      <c r="L1678" s="153">
        <v>191.11</v>
      </c>
      <c r="M1678" s="154">
        <f t="shared" si="222"/>
        <v>17.98</v>
      </c>
      <c r="N1678" s="155" t="str">
        <f t="shared" si="223"/>
        <v/>
      </c>
      <c r="O1678" s="156">
        <f t="shared" si="224"/>
        <v>3348.2472000000002</v>
      </c>
      <c r="P1678" s="156" t="e">
        <f t="shared" si="219"/>
        <v>#VALUE!</v>
      </c>
      <c r="Q1678" s="156" t="e">
        <f t="shared" si="220"/>
        <v>#VALUE!</v>
      </c>
      <c r="R1678" s="157" t="str">
        <f t="shared" si="217"/>
        <v>C</v>
      </c>
      <c r="S1678" s="157">
        <f t="shared" si="221"/>
        <v>17.98</v>
      </c>
      <c r="T1678" s="157">
        <f t="shared" si="218"/>
        <v>0</v>
      </c>
      <c r="U1678" s="157">
        <f>IF(M1678&lt;&gt;0,IF(M1678=SVS,0,IF(M1678=SVSg,0,IF(M1678=Stundenverrechnungssatz!G6648,0,IF(M1678=Stundenverrechnungssatz!I6648,0,IF(M1678=Stundenverrechnungssatz!K6648,0,IF(M1678=Stundenverrechnungssatz!M6648,0,1)))))))</f>
        <v>0</v>
      </c>
      <c r="V1678" s="20"/>
    </row>
    <row r="1679" spans="1:22" s="38" customFormat="1" ht="15" customHeight="1" x14ac:dyDescent="0.2">
      <c r="A1679" s="160">
        <v>1677</v>
      </c>
      <c r="B1679" s="161" t="s">
        <v>1857</v>
      </c>
      <c r="C1679" s="161" t="s">
        <v>1725</v>
      </c>
      <c r="D1679" s="161" t="s">
        <v>285</v>
      </c>
      <c r="E1679" s="161" t="s">
        <v>1768</v>
      </c>
      <c r="F1679" s="161" t="s">
        <v>348</v>
      </c>
      <c r="G1679" s="161" t="s">
        <v>221</v>
      </c>
      <c r="H1679" s="162">
        <v>81.77</v>
      </c>
      <c r="I1679" s="163" t="s">
        <v>214</v>
      </c>
      <c r="J1679" s="158" t="s">
        <v>32</v>
      </c>
      <c r="K1679" s="159"/>
      <c r="L1679" s="153">
        <v>96.05</v>
      </c>
      <c r="M1679" s="154">
        <f t="shared" si="222"/>
        <v>17.98</v>
      </c>
      <c r="N1679" s="155" t="str">
        <f t="shared" si="223"/>
        <v/>
      </c>
      <c r="O1679" s="156">
        <f t="shared" si="224"/>
        <v>7854.008499999999</v>
      </c>
      <c r="P1679" s="156" t="e">
        <f t="shared" si="219"/>
        <v>#VALUE!</v>
      </c>
      <c r="Q1679" s="156" t="e">
        <f t="shared" si="220"/>
        <v>#VALUE!</v>
      </c>
      <c r="R1679" s="157" t="str">
        <f t="shared" si="217"/>
        <v>B</v>
      </c>
      <c r="S1679" s="157">
        <f t="shared" si="221"/>
        <v>17.98</v>
      </c>
      <c r="T1679" s="157">
        <f t="shared" si="218"/>
        <v>81.77</v>
      </c>
      <c r="U1679" s="157">
        <f>IF(M1679&lt;&gt;0,IF(M1679=SVS,0,IF(M1679=SVSg,0,IF(M1679=Stundenverrechnungssatz!G6649,0,IF(M1679=Stundenverrechnungssatz!I6649,0,IF(M1679=Stundenverrechnungssatz!K6649,0,IF(M1679=Stundenverrechnungssatz!M6649,0,1)))))))</f>
        <v>0</v>
      </c>
      <c r="V1679" s="20"/>
    </row>
    <row r="1680" spans="1:22" s="38" customFormat="1" ht="15" customHeight="1" x14ac:dyDescent="0.2">
      <c r="A1680" s="160">
        <v>1678</v>
      </c>
      <c r="B1680" s="161" t="s">
        <v>1857</v>
      </c>
      <c r="C1680" s="161" t="s">
        <v>1725</v>
      </c>
      <c r="D1680" s="161" t="s">
        <v>285</v>
      </c>
      <c r="E1680" s="161" t="s">
        <v>1769</v>
      </c>
      <c r="F1680" s="161" t="s">
        <v>314</v>
      </c>
      <c r="G1680" s="161" t="s">
        <v>221</v>
      </c>
      <c r="H1680" s="162">
        <v>15.03</v>
      </c>
      <c r="I1680" s="163"/>
      <c r="J1680" s="158" t="s">
        <v>63</v>
      </c>
      <c r="K1680" s="159"/>
      <c r="L1680" s="153">
        <v>38.08</v>
      </c>
      <c r="M1680" s="154">
        <f t="shared" si="222"/>
        <v>17.98</v>
      </c>
      <c r="N1680" s="155" t="str">
        <f t="shared" si="223"/>
        <v/>
      </c>
      <c r="O1680" s="156">
        <f t="shared" si="224"/>
        <v>572.3424</v>
      </c>
      <c r="P1680" s="156" t="e">
        <f t="shared" si="219"/>
        <v>#VALUE!</v>
      </c>
      <c r="Q1680" s="156" t="e">
        <f t="shared" si="220"/>
        <v>#VALUE!</v>
      </c>
      <c r="R1680" s="157" t="str">
        <f t="shared" ref="R1680:R1743" si="225">LEFT(J1680,1)</f>
        <v>T</v>
      </c>
      <c r="S1680" s="157">
        <f t="shared" si="221"/>
        <v>17.98</v>
      </c>
      <c r="T1680" s="157">
        <f t="shared" si="218"/>
        <v>0</v>
      </c>
      <c r="U1680" s="157">
        <f>IF(M1680&lt;&gt;0,IF(M1680=SVS,0,IF(M1680=SVSg,0,IF(M1680=Stundenverrechnungssatz!G6650,0,IF(M1680=Stundenverrechnungssatz!I6650,0,IF(M1680=Stundenverrechnungssatz!K6650,0,IF(M1680=Stundenverrechnungssatz!M6650,0,1)))))))</f>
        <v>0</v>
      </c>
      <c r="V1680" s="20"/>
    </row>
    <row r="1681" spans="1:22" s="38" customFormat="1" ht="15" customHeight="1" x14ac:dyDescent="0.2">
      <c r="A1681" s="160">
        <v>1679</v>
      </c>
      <c r="B1681" s="161" t="s">
        <v>1857</v>
      </c>
      <c r="C1681" s="161" t="s">
        <v>1725</v>
      </c>
      <c r="D1681" s="161" t="s">
        <v>285</v>
      </c>
      <c r="E1681" s="161" t="s">
        <v>1770</v>
      </c>
      <c r="F1681" s="161" t="s">
        <v>1771</v>
      </c>
      <c r="G1681" s="161" t="s">
        <v>221</v>
      </c>
      <c r="H1681" s="162">
        <v>48.41</v>
      </c>
      <c r="I1681" s="163"/>
      <c r="J1681" s="158" t="s">
        <v>32</v>
      </c>
      <c r="K1681" s="159"/>
      <c r="L1681" s="153">
        <v>96.05</v>
      </c>
      <c r="M1681" s="154">
        <f t="shared" si="222"/>
        <v>17.98</v>
      </c>
      <c r="N1681" s="155" t="str">
        <f t="shared" si="223"/>
        <v/>
      </c>
      <c r="O1681" s="156">
        <f t="shared" si="224"/>
        <v>4649.7804999999998</v>
      </c>
      <c r="P1681" s="156" t="e">
        <f t="shared" si="219"/>
        <v>#VALUE!</v>
      </c>
      <c r="Q1681" s="156" t="e">
        <f t="shared" si="220"/>
        <v>#VALUE!</v>
      </c>
      <c r="R1681" s="157" t="str">
        <f t="shared" si="225"/>
        <v>B</v>
      </c>
      <c r="S1681" s="157">
        <f t="shared" si="221"/>
        <v>17.98</v>
      </c>
      <c r="T1681" s="157">
        <f t="shared" si="218"/>
        <v>0</v>
      </c>
      <c r="U1681" s="157">
        <f>IF(M1681&lt;&gt;0,IF(M1681=SVS,0,IF(M1681=SVSg,0,IF(M1681=Stundenverrechnungssatz!G6651,0,IF(M1681=Stundenverrechnungssatz!I6651,0,IF(M1681=Stundenverrechnungssatz!K6651,0,IF(M1681=Stundenverrechnungssatz!M6651,0,1)))))))</f>
        <v>0</v>
      </c>
      <c r="V1681" s="20"/>
    </row>
    <row r="1682" spans="1:22" s="38" customFormat="1" ht="15" customHeight="1" x14ac:dyDescent="0.2">
      <c r="A1682" s="160">
        <v>1680</v>
      </c>
      <c r="B1682" s="161" t="s">
        <v>1857</v>
      </c>
      <c r="C1682" s="161" t="s">
        <v>1725</v>
      </c>
      <c r="D1682" s="161" t="s">
        <v>285</v>
      </c>
      <c r="E1682" s="161" t="s">
        <v>1772</v>
      </c>
      <c r="F1682" s="161" t="s">
        <v>348</v>
      </c>
      <c r="G1682" s="161" t="s">
        <v>221</v>
      </c>
      <c r="H1682" s="162">
        <v>81.14</v>
      </c>
      <c r="I1682" s="163" t="s">
        <v>214</v>
      </c>
      <c r="J1682" s="158" t="s">
        <v>32</v>
      </c>
      <c r="K1682" s="159"/>
      <c r="L1682" s="153">
        <v>96.05</v>
      </c>
      <c r="M1682" s="154">
        <f t="shared" si="222"/>
        <v>17.98</v>
      </c>
      <c r="N1682" s="155" t="str">
        <f t="shared" si="223"/>
        <v/>
      </c>
      <c r="O1682" s="156">
        <f t="shared" si="224"/>
        <v>7793.4969999999994</v>
      </c>
      <c r="P1682" s="156" t="e">
        <f t="shared" si="219"/>
        <v>#VALUE!</v>
      </c>
      <c r="Q1682" s="156" t="e">
        <f t="shared" si="220"/>
        <v>#VALUE!</v>
      </c>
      <c r="R1682" s="157" t="str">
        <f t="shared" si="225"/>
        <v>B</v>
      </c>
      <c r="S1682" s="157">
        <f t="shared" si="221"/>
        <v>17.98</v>
      </c>
      <c r="T1682" s="157">
        <f t="shared" si="218"/>
        <v>81.14</v>
      </c>
      <c r="U1682" s="157">
        <f>IF(M1682&lt;&gt;0,IF(M1682=SVS,0,IF(M1682=SVSg,0,IF(M1682=Stundenverrechnungssatz!G6652,0,IF(M1682=Stundenverrechnungssatz!I6652,0,IF(M1682=Stundenverrechnungssatz!K6652,0,IF(M1682=Stundenverrechnungssatz!M6652,0,1)))))))</f>
        <v>0</v>
      </c>
      <c r="V1682" s="20"/>
    </row>
    <row r="1683" spans="1:22" s="38" customFormat="1" ht="15" customHeight="1" x14ac:dyDescent="0.2">
      <c r="A1683" s="160">
        <v>1681</v>
      </c>
      <c r="B1683" s="161" t="s">
        <v>1857</v>
      </c>
      <c r="C1683" s="161" t="s">
        <v>1725</v>
      </c>
      <c r="D1683" s="161" t="s">
        <v>285</v>
      </c>
      <c r="E1683" s="161" t="s">
        <v>1773</v>
      </c>
      <c r="F1683" s="161" t="s">
        <v>216</v>
      </c>
      <c r="G1683" s="161" t="s">
        <v>221</v>
      </c>
      <c r="H1683" s="162">
        <v>12.01</v>
      </c>
      <c r="I1683" s="163"/>
      <c r="J1683" s="158" t="s">
        <v>119</v>
      </c>
      <c r="K1683" s="159"/>
      <c r="L1683" s="153">
        <v>0</v>
      </c>
      <c r="M1683" s="154">
        <f t="shared" si="222"/>
        <v>17.98</v>
      </c>
      <c r="N1683" s="155">
        <f t="shared" si="223"/>
        <v>1.0000000000000001E-5</v>
      </c>
      <c r="O1683" s="156">
        <f t="shared" si="224"/>
        <v>0</v>
      </c>
      <c r="P1683" s="156">
        <f t="shared" si="219"/>
        <v>0</v>
      </c>
      <c r="Q1683" s="156">
        <f t="shared" si="220"/>
        <v>0</v>
      </c>
      <c r="R1683" s="157" t="str">
        <f t="shared" si="225"/>
        <v>n</v>
      </c>
      <c r="S1683" s="157">
        <f t="shared" si="221"/>
        <v>17.98</v>
      </c>
      <c r="T1683" s="157">
        <f t="shared" si="218"/>
        <v>0</v>
      </c>
      <c r="U1683" s="157">
        <f>IF(M1683&lt;&gt;0,IF(M1683=SVS,0,IF(M1683=SVSg,0,IF(M1683=Stundenverrechnungssatz!G6653,0,IF(M1683=Stundenverrechnungssatz!I6653,0,IF(M1683=Stundenverrechnungssatz!K6653,0,IF(M1683=Stundenverrechnungssatz!M6653,0,1)))))))</f>
        <v>0</v>
      </c>
      <c r="V1683" s="20"/>
    </row>
    <row r="1684" spans="1:22" s="38" customFormat="1" ht="15" customHeight="1" x14ac:dyDescent="0.2">
      <c r="A1684" s="160">
        <v>1682</v>
      </c>
      <c r="B1684" s="161" t="s">
        <v>1857</v>
      </c>
      <c r="C1684" s="161" t="s">
        <v>1725</v>
      </c>
      <c r="D1684" s="161" t="s">
        <v>285</v>
      </c>
      <c r="E1684" s="161" t="s">
        <v>1774</v>
      </c>
      <c r="F1684" s="161" t="s">
        <v>264</v>
      </c>
      <c r="G1684" s="161" t="s">
        <v>221</v>
      </c>
      <c r="H1684" s="162">
        <v>7.15</v>
      </c>
      <c r="I1684" s="163"/>
      <c r="J1684" s="158" t="s">
        <v>64</v>
      </c>
      <c r="K1684" s="159"/>
      <c r="L1684" s="153">
        <v>9</v>
      </c>
      <c r="M1684" s="154">
        <f t="shared" si="222"/>
        <v>17.98</v>
      </c>
      <c r="N1684" s="155" t="str">
        <f t="shared" si="223"/>
        <v/>
      </c>
      <c r="O1684" s="156">
        <f t="shared" si="224"/>
        <v>64.350000000000009</v>
      </c>
      <c r="P1684" s="156" t="e">
        <f t="shared" si="219"/>
        <v>#VALUE!</v>
      </c>
      <c r="Q1684" s="156" t="e">
        <f t="shared" si="220"/>
        <v>#VALUE!</v>
      </c>
      <c r="R1684" s="157" t="str">
        <f t="shared" si="225"/>
        <v>T</v>
      </c>
      <c r="S1684" s="157">
        <f t="shared" si="221"/>
        <v>17.98</v>
      </c>
      <c r="T1684" s="157">
        <f t="shared" si="218"/>
        <v>0</v>
      </c>
      <c r="U1684" s="157">
        <f>IF(M1684&lt;&gt;0,IF(M1684=SVS,0,IF(M1684=SVSg,0,IF(M1684=Stundenverrechnungssatz!G6654,0,IF(M1684=Stundenverrechnungssatz!I6654,0,IF(M1684=Stundenverrechnungssatz!K6654,0,IF(M1684=Stundenverrechnungssatz!M6654,0,1)))))))</f>
        <v>0</v>
      </c>
      <c r="V1684" s="20"/>
    </row>
    <row r="1685" spans="1:22" s="38" customFormat="1" ht="15" customHeight="1" x14ac:dyDescent="0.2">
      <c r="A1685" s="160">
        <v>1683</v>
      </c>
      <c r="B1685" s="161" t="s">
        <v>1857</v>
      </c>
      <c r="C1685" s="161" t="s">
        <v>1725</v>
      </c>
      <c r="D1685" s="161" t="s">
        <v>285</v>
      </c>
      <c r="E1685" s="161" t="s">
        <v>1775</v>
      </c>
      <c r="F1685" s="161" t="s">
        <v>345</v>
      </c>
      <c r="G1685" s="161" t="s">
        <v>221</v>
      </c>
      <c r="H1685" s="162">
        <v>24.59</v>
      </c>
      <c r="I1685" s="163" t="s">
        <v>214</v>
      </c>
      <c r="J1685" s="158" t="s">
        <v>32</v>
      </c>
      <c r="K1685" s="159"/>
      <c r="L1685" s="153">
        <v>96.05</v>
      </c>
      <c r="M1685" s="154">
        <f t="shared" si="222"/>
        <v>17.98</v>
      </c>
      <c r="N1685" s="155" t="str">
        <f t="shared" si="223"/>
        <v/>
      </c>
      <c r="O1685" s="156">
        <f t="shared" si="224"/>
        <v>2361.8694999999998</v>
      </c>
      <c r="P1685" s="156" t="e">
        <f t="shared" si="219"/>
        <v>#VALUE!</v>
      </c>
      <c r="Q1685" s="156" t="e">
        <f t="shared" si="220"/>
        <v>#VALUE!</v>
      </c>
      <c r="R1685" s="157" t="str">
        <f t="shared" si="225"/>
        <v>B</v>
      </c>
      <c r="S1685" s="157">
        <f t="shared" si="221"/>
        <v>17.98</v>
      </c>
      <c r="T1685" s="157">
        <f t="shared" si="218"/>
        <v>24.59</v>
      </c>
      <c r="U1685" s="157">
        <f>IF(M1685&lt;&gt;0,IF(M1685=SVS,0,IF(M1685=SVSg,0,IF(M1685=Stundenverrechnungssatz!G6655,0,IF(M1685=Stundenverrechnungssatz!I6655,0,IF(M1685=Stundenverrechnungssatz!K6655,0,IF(M1685=Stundenverrechnungssatz!M6655,0,1)))))))</f>
        <v>0</v>
      </c>
      <c r="V1685" s="20"/>
    </row>
    <row r="1686" spans="1:22" s="38" customFormat="1" ht="15" customHeight="1" x14ac:dyDescent="0.2">
      <c r="A1686" s="160">
        <v>1684</v>
      </c>
      <c r="B1686" s="161" t="s">
        <v>1857</v>
      </c>
      <c r="C1686" s="161" t="s">
        <v>1725</v>
      </c>
      <c r="D1686" s="161" t="s">
        <v>285</v>
      </c>
      <c r="E1686" s="161" t="s">
        <v>1776</v>
      </c>
      <c r="F1686" s="161" t="s">
        <v>451</v>
      </c>
      <c r="G1686" s="161" t="s">
        <v>259</v>
      </c>
      <c r="H1686" s="162">
        <v>15.03</v>
      </c>
      <c r="I1686" s="163"/>
      <c r="J1686" s="158" t="s">
        <v>64</v>
      </c>
      <c r="K1686" s="159"/>
      <c r="L1686" s="153">
        <v>9</v>
      </c>
      <c r="M1686" s="154">
        <f t="shared" si="222"/>
        <v>17.98</v>
      </c>
      <c r="N1686" s="155" t="str">
        <f t="shared" si="223"/>
        <v/>
      </c>
      <c r="O1686" s="156">
        <f t="shared" si="224"/>
        <v>135.26999999999998</v>
      </c>
      <c r="P1686" s="156" t="e">
        <f t="shared" si="219"/>
        <v>#VALUE!</v>
      </c>
      <c r="Q1686" s="156" t="e">
        <f t="shared" si="220"/>
        <v>#VALUE!</v>
      </c>
      <c r="R1686" s="157" t="str">
        <f t="shared" si="225"/>
        <v>T</v>
      </c>
      <c r="S1686" s="157">
        <f t="shared" si="221"/>
        <v>17.98</v>
      </c>
      <c r="T1686" s="157">
        <f t="shared" si="218"/>
        <v>0</v>
      </c>
      <c r="U1686" s="157">
        <f>IF(M1686&lt;&gt;0,IF(M1686=SVS,0,IF(M1686=SVSg,0,IF(M1686=Stundenverrechnungssatz!G6656,0,IF(M1686=Stundenverrechnungssatz!I6656,0,IF(M1686=Stundenverrechnungssatz!K6656,0,IF(M1686=Stundenverrechnungssatz!M6656,0,1)))))))</f>
        <v>0</v>
      </c>
      <c r="V1686" s="20"/>
    </row>
    <row r="1687" spans="1:22" s="38" customFormat="1" ht="15" customHeight="1" x14ac:dyDescent="0.2">
      <c r="A1687" s="160">
        <v>1685</v>
      </c>
      <c r="B1687" s="161" t="s">
        <v>1857</v>
      </c>
      <c r="C1687" s="161" t="s">
        <v>1725</v>
      </c>
      <c r="D1687" s="161" t="s">
        <v>285</v>
      </c>
      <c r="E1687" s="161" t="s">
        <v>1777</v>
      </c>
      <c r="F1687" s="161" t="s">
        <v>301</v>
      </c>
      <c r="G1687" s="161" t="s">
        <v>219</v>
      </c>
      <c r="H1687" s="162">
        <v>19.28</v>
      </c>
      <c r="I1687" s="163"/>
      <c r="J1687" s="158" t="s">
        <v>31</v>
      </c>
      <c r="K1687" s="159"/>
      <c r="L1687" s="153">
        <v>96.05</v>
      </c>
      <c r="M1687" s="154">
        <f t="shared" si="222"/>
        <v>17.98</v>
      </c>
      <c r="N1687" s="155" t="str">
        <f t="shared" si="223"/>
        <v/>
      </c>
      <c r="O1687" s="156">
        <f t="shared" si="224"/>
        <v>1851.8440000000001</v>
      </c>
      <c r="P1687" s="156" t="e">
        <f t="shared" si="219"/>
        <v>#VALUE!</v>
      </c>
      <c r="Q1687" s="156" t="e">
        <f t="shared" si="220"/>
        <v>#VALUE!</v>
      </c>
      <c r="R1687" s="157" t="str">
        <f t="shared" si="225"/>
        <v>A</v>
      </c>
      <c r="S1687" s="157">
        <f t="shared" si="221"/>
        <v>17.98</v>
      </c>
      <c r="T1687" s="157">
        <f t="shared" si="218"/>
        <v>0</v>
      </c>
      <c r="U1687" s="157">
        <f>IF(M1687&lt;&gt;0,IF(M1687=SVS,0,IF(M1687=SVSg,0,IF(M1687=Stundenverrechnungssatz!G6657,0,IF(M1687=Stundenverrechnungssatz!I6657,0,IF(M1687=Stundenverrechnungssatz!K6657,0,IF(M1687=Stundenverrechnungssatz!M6657,0,1)))))))</f>
        <v>0</v>
      </c>
      <c r="V1687" s="20"/>
    </row>
    <row r="1688" spans="1:22" s="38" customFormat="1" ht="15" customHeight="1" x14ac:dyDescent="0.2">
      <c r="A1688" s="160">
        <v>1686</v>
      </c>
      <c r="B1688" s="161" t="s">
        <v>1857</v>
      </c>
      <c r="C1688" s="161" t="s">
        <v>1725</v>
      </c>
      <c r="D1688" s="161" t="s">
        <v>285</v>
      </c>
      <c r="E1688" s="161" t="s">
        <v>1778</v>
      </c>
      <c r="F1688" s="161" t="s">
        <v>346</v>
      </c>
      <c r="G1688" s="161" t="s">
        <v>259</v>
      </c>
      <c r="H1688" s="162">
        <v>64.239999999999995</v>
      </c>
      <c r="I1688" s="163"/>
      <c r="J1688" s="158" t="s">
        <v>66</v>
      </c>
      <c r="K1688" s="159"/>
      <c r="L1688" s="153">
        <v>1</v>
      </c>
      <c r="M1688" s="154">
        <f t="shared" si="222"/>
        <v>17.98</v>
      </c>
      <c r="N1688" s="155" t="str">
        <f t="shared" si="223"/>
        <v/>
      </c>
      <c r="O1688" s="156">
        <f t="shared" si="224"/>
        <v>64.239999999999995</v>
      </c>
      <c r="P1688" s="156" t="e">
        <f t="shared" si="219"/>
        <v>#VALUE!</v>
      </c>
      <c r="Q1688" s="156" t="e">
        <f t="shared" si="220"/>
        <v>#VALUE!</v>
      </c>
      <c r="R1688" s="157" t="str">
        <f t="shared" si="225"/>
        <v>T</v>
      </c>
      <c r="S1688" s="157">
        <f t="shared" si="221"/>
        <v>17.98</v>
      </c>
      <c r="T1688" s="157">
        <f t="shared" si="218"/>
        <v>0</v>
      </c>
      <c r="U1688" s="157">
        <f>IF(M1688&lt;&gt;0,IF(M1688=SVS,0,IF(M1688=SVSg,0,IF(M1688=Stundenverrechnungssatz!G6658,0,IF(M1688=Stundenverrechnungssatz!I6658,0,IF(M1688=Stundenverrechnungssatz!K6658,0,IF(M1688=Stundenverrechnungssatz!M6658,0,1)))))))</f>
        <v>0</v>
      </c>
      <c r="V1688" s="20"/>
    </row>
    <row r="1689" spans="1:22" s="38" customFormat="1" ht="15" customHeight="1" x14ac:dyDescent="0.2">
      <c r="A1689" s="160">
        <v>1687</v>
      </c>
      <c r="B1689" s="161" t="s">
        <v>1857</v>
      </c>
      <c r="C1689" s="161" t="s">
        <v>1725</v>
      </c>
      <c r="D1689" s="161" t="s">
        <v>285</v>
      </c>
      <c r="E1689" s="161" t="s">
        <v>1779</v>
      </c>
      <c r="F1689" s="161" t="s">
        <v>263</v>
      </c>
      <c r="G1689" s="161" t="s">
        <v>219</v>
      </c>
      <c r="H1689" s="162">
        <v>12.24</v>
      </c>
      <c r="I1689" s="163"/>
      <c r="J1689" s="158" t="s">
        <v>64</v>
      </c>
      <c r="K1689" s="159"/>
      <c r="L1689" s="153">
        <v>9</v>
      </c>
      <c r="M1689" s="154">
        <f t="shared" si="222"/>
        <v>17.98</v>
      </c>
      <c r="N1689" s="155" t="str">
        <f t="shared" si="223"/>
        <v/>
      </c>
      <c r="O1689" s="156">
        <f t="shared" si="224"/>
        <v>110.16</v>
      </c>
      <c r="P1689" s="156" t="e">
        <f t="shared" si="219"/>
        <v>#VALUE!</v>
      </c>
      <c r="Q1689" s="156" t="e">
        <f t="shared" si="220"/>
        <v>#VALUE!</v>
      </c>
      <c r="R1689" s="157" t="str">
        <f t="shared" si="225"/>
        <v>T</v>
      </c>
      <c r="S1689" s="157">
        <f t="shared" si="221"/>
        <v>17.98</v>
      </c>
      <c r="T1689" s="157">
        <f t="shared" si="218"/>
        <v>0</v>
      </c>
      <c r="U1689" s="157">
        <f>IF(M1689&lt;&gt;0,IF(M1689=SVS,0,IF(M1689=SVSg,0,IF(M1689=Stundenverrechnungssatz!G6659,0,IF(M1689=Stundenverrechnungssatz!I6659,0,IF(M1689=Stundenverrechnungssatz!K6659,0,IF(M1689=Stundenverrechnungssatz!M6659,0,1)))))))</f>
        <v>0</v>
      </c>
      <c r="V1689" s="20"/>
    </row>
    <row r="1690" spans="1:22" s="38" customFormat="1" ht="15" customHeight="1" x14ac:dyDescent="0.2">
      <c r="A1690" s="160">
        <v>1688</v>
      </c>
      <c r="B1690" s="161" t="s">
        <v>1857</v>
      </c>
      <c r="C1690" s="161" t="s">
        <v>1725</v>
      </c>
      <c r="D1690" s="161" t="s">
        <v>285</v>
      </c>
      <c r="E1690" s="161" t="s">
        <v>1780</v>
      </c>
      <c r="F1690" s="161" t="s">
        <v>235</v>
      </c>
      <c r="G1690" s="161" t="s">
        <v>221</v>
      </c>
      <c r="H1690" s="162">
        <v>13.69</v>
      </c>
      <c r="I1690" s="163"/>
      <c r="J1690" s="158" t="s">
        <v>69</v>
      </c>
      <c r="K1690" s="159"/>
      <c r="L1690" s="153">
        <v>191.11</v>
      </c>
      <c r="M1690" s="154">
        <f t="shared" si="222"/>
        <v>17.98</v>
      </c>
      <c r="N1690" s="155" t="str">
        <f t="shared" si="223"/>
        <v/>
      </c>
      <c r="O1690" s="156">
        <f t="shared" si="224"/>
        <v>2616.2959000000001</v>
      </c>
      <c r="P1690" s="156" t="e">
        <f t="shared" si="219"/>
        <v>#VALUE!</v>
      </c>
      <c r="Q1690" s="156" t="e">
        <f t="shared" si="220"/>
        <v>#VALUE!</v>
      </c>
      <c r="R1690" s="157" t="str">
        <f t="shared" si="225"/>
        <v>U</v>
      </c>
      <c r="S1690" s="157">
        <f t="shared" si="221"/>
        <v>17.98</v>
      </c>
      <c r="T1690" s="157">
        <f t="shared" si="218"/>
        <v>0</v>
      </c>
      <c r="U1690" s="157">
        <f>IF(M1690&lt;&gt;0,IF(M1690=SVS,0,IF(M1690=SVSg,0,IF(M1690=Stundenverrechnungssatz!G6660,0,IF(M1690=Stundenverrechnungssatz!I6660,0,IF(M1690=Stundenverrechnungssatz!K6660,0,IF(M1690=Stundenverrechnungssatz!M6660,0,1)))))))</f>
        <v>0</v>
      </c>
      <c r="V1690" s="20"/>
    </row>
    <row r="1691" spans="1:22" s="38" customFormat="1" ht="15" customHeight="1" x14ac:dyDescent="0.2">
      <c r="A1691" s="160">
        <v>1689</v>
      </c>
      <c r="B1691" s="161" t="s">
        <v>1857</v>
      </c>
      <c r="C1691" s="161" t="s">
        <v>1725</v>
      </c>
      <c r="D1691" s="161" t="s">
        <v>285</v>
      </c>
      <c r="E1691" s="161" t="s">
        <v>1781</v>
      </c>
      <c r="F1691" s="161" t="s">
        <v>235</v>
      </c>
      <c r="G1691" s="161" t="s">
        <v>221</v>
      </c>
      <c r="H1691" s="162">
        <v>14.38</v>
      </c>
      <c r="I1691" s="163"/>
      <c r="J1691" s="158" t="s">
        <v>69</v>
      </c>
      <c r="K1691" s="159"/>
      <c r="L1691" s="153">
        <v>191.11</v>
      </c>
      <c r="M1691" s="154">
        <f t="shared" si="222"/>
        <v>17.98</v>
      </c>
      <c r="N1691" s="155" t="str">
        <f t="shared" si="223"/>
        <v/>
      </c>
      <c r="O1691" s="156">
        <f t="shared" si="224"/>
        <v>2748.1618000000003</v>
      </c>
      <c r="P1691" s="156" t="e">
        <f t="shared" si="219"/>
        <v>#VALUE!</v>
      </c>
      <c r="Q1691" s="156" t="e">
        <f t="shared" si="220"/>
        <v>#VALUE!</v>
      </c>
      <c r="R1691" s="157" t="str">
        <f t="shared" si="225"/>
        <v>U</v>
      </c>
      <c r="S1691" s="157">
        <f t="shared" si="221"/>
        <v>17.98</v>
      </c>
      <c r="T1691" s="157">
        <f t="shared" si="218"/>
        <v>0</v>
      </c>
      <c r="U1691" s="157">
        <f>IF(M1691&lt;&gt;0,IF(M1691=SVS,0,IF(M1691=SVSg,0,IF(M1691=Stundenverrechnungssatz!G6661,0,IF(M1691=Stundenverrechnungssatz!I6661,0,IF(M1691=Stundenverrechnungssatz!K6661,0,IF(M1691=Stundenverrechnungssatz!M6661,0,1)))))))</f>
        <v>0</v>
      </c>
      <c r="V1691" s="20"/>
    </row>
    <row r="1692" spans="1:22" s="38" customFormat="1" ht="15" customHeight="1" x14ac:dyDescent="0.2">
      <c r="A1692" s="160">
        <v>1690</v>
      </c>
      <c r="B1692" s="161" t="s">
        <v>1857</v>
      </c>
      <c r="C1692" s="161" t="s">
        <v>1725</v>
      </c>
      <c r="D1692" s="161" t="s">
        <v>285</v>
      </c>
      <c r="E1692" s="161" t="s">
        <v>1782</v>
      </c>
      <c r="F1692" s="161" t="s">
        <v>1783</v>
      </c>
      <c r="G1692" s="161" t="s">
        <v>1370</v>
      </c>
      <c r="H1692" s="162">
        <v>3.63</v>
      </c>
      <c r="I1692" s="163"/>
      <c r="J1692" s="158" t="s">
        <v>36</v>
      </c>
      <c r="K1692" s="159"/>
      <c r="L1692" s="153">
        <v>191.11</v>
      </c>
      <c r="M1692" s="154">
        <f t="shared" si="222"/>
        <v>17.98</v>
      </c>
      <c r="N1692" s="155" t="str">
        <f t="shared" si="223"/>
        <v/>
      </c>
      <c r="O1692" s="156">
        <f t="shared" si="224"/>
        <v>693.72930000000008</v>
      </c>
      <c r="P1692" s="156" t="e">
        <f t="shared" si="219"/>
        <v>#VALUE!</v>
      </c>
      <c r="Q1692" s="156" t="e">
        <f t="shared" si="220"/>
        <v>#VALUE!</v>
      </c>
      <c r="R1692" s="157" t="str">
        <f t="shared" si="225"/>
        <v>F</v>
      </c>
      <c r="S1692" s="157">
        <f t="shared" si="221"/>
        <v>17.98</v>
      </c>
      <c r="T1692" s="157">
        <f t="shared" si="218"/>
        <v>0</v>
      </c>
      <c r="U1692" s="157">
        <f>IF(M1692&lt;&gt;0,IF(M1692=SVS,0,IF(M1692=SVSg,0,IF(M1692=Stundenverrechnungssatz!G6662,0,IF(M1692=Stundenverrechnungssatz!I6662,0,IF(M1692=Stundenverrechnungssatz!K6662,0,IF(M1692=Stundenverrechnungssatz!M6662,0,1)))))))</f>
        <v>0</v>
      </c>
      <c r="V1692" s="20"/>
    </row>
    <row r="1693" spans="1:22" s="38" customFormat="1" ht="15" customHeight="1" x14ac:dyDescent="0.2">
      <c r="A1693" s="160">
        <v>1691</v>
      </c>
      <c r="B1693" s="161" t="s">
        <v>1857</v>
      </c>
      <c r="C1693" s="161" t="s">
        <v>1725</v>
      </c>
      <c r="D1693" s="161" t="s">
        <v>285</v>
      </c>
      <c r="E1693" s="161" t="s">
        <v>1784</v>
      </c>
      <c r="F1693" s="161" t="s">
        <v>303</v>
      </c>
      <c r="G1693" s="161" t="s">
        <v>219</v>
      </c>
      <c r="H1693" s="162">
        <v>28.78</v>
      </c>
      <c r="I1693" s="163" t="s">
        <v>214</v>
      </c>
      <c r="J1693" s="158" t="s">
        <v>36</v>
      </c>
      <c r="K1693" s="159"/>
      <c r="L1693" s="153">
        <v>191.11</v>
      </c>
      <c r="M1693" s="154">
        <f t="shared" si="222"/>
        <v>17.98</v>
      </c>
      <c r="N1693" s="155" t="str">
        <f t="shared" si="223"/>
        <v/>
      </c>
      <c r="O1693" s="156">
        <f t="shared" si="224"/>
        <v>5500.1458000000002</v>
      </c>
      <c r="P1693" s="156" t="e">
        <f t="shared" si="219"/>
        <v>#VALUE!</v>
      </c>
      <c r="Q1693" s="156" t="e">
        <f t="shared" si="220"/>
        <v>#VALUE!</v>
      </c>
      <c r="R1693" s="157" t="str">
        <f t="shared" si="225"/>
        <v>F</v>
      </c>
      <c r="S1693" s="157">
        <f t="shared" si="221"/>
        <v>17.98</v>
      </c>
      <c r="T1693" s="157">
        <f t="shared" si="218"/>
        <v>28.78</v>
      </c>
      <c r="U1693" s="157">
        <f>IF(M1693&lt;&gt;0,IF(M1693=SVS,0,IF(M1693=SVSg,0,IF(M1693=Stundenverrechnungssatz!G6663,0,IF(M1693=Stundenverrechnungssatz!I6663,0,IF(M1693=Stundenverrechnungssatz!K6663,0,IF(M1693=Stundenverrechnungssatz!M6663,0,1)))))))</f>
        <v>0</v>
      </c>
      <c r="V1693" s="20"/>
    </row>
    <row r="1694" spans="1:22" s="38" customFormat="1" ht="15" customHeight="1" x14ac:dyDescent="0.2">
      <c r="A1694" s="160">
        <v>1692</v>
      </c>
      <c r="B1694" s="161" t="s">
        <v>1857</v>
      </c>
      <c r="C1694" s="161" t="s">
        <v>1725</v>
      </c>
      <c r="D1694" s="161" t="s">
        <v>285</v>
      </c>
      <c r="E1694" s="161" t="s">
        <v>1785</v>
      </c>
      <c r="F1694" s="161" t="s">
        <v>212</v>
      </c>
      <c r="G1694" s="161" t="s">
        <v>219</v>
      </c>
      <c r="H1694" s="162">
        <v>156.47999999999999</v>
      </c>
      <c r="I1694" s="163" t="s">
        <v>214</v>
      </c>
      <c r="J1694" s="158" t="s">
        <v>36</v>
      </c>
      <c r="K1694" s="159"/>
      <c r="L1694" s="153">
        <v>191.11</v>
      </c>
      <c r="M1694" s="154">
        <f t="shared" si="222"/>
        <v>17.98</v>
      </c>
      <c r="N1694" s="155" t="str">
        <f t="shared" si="223"/>
        <v/>
      </c>
      <c r="O1694" s="156">
        <f t="shared" si="224"/>
        <v>29904.892800000001</v>
      </c>
      <c r="P1694" s="156" t="e">
        <f t="shared" si="219"/>
        <v>#VALUE!</v>
      </c>
      <c r="Q1694" s="156" t="e">
        <f t="shared" si="220"/>
        <v>#VALUE!</v>
      </c>
      <c r="R1694" s="157" t="str">
        <f t="shared" si="225"/>
        <v>F</v>
      </c>
      <c r="S1694" s="157">
        <f t="shared" si="221"/>
        <v>17.98</v>
      </c>
      <c r="T1694" s="157">
        <f t="shared" si="218"/>
        <v>156.47999999999999</v>
      </c>
      <c r="U1694" s="157">
        <f>IF(M1694&lt;&gt;0,IF(M1694=SVS,0,IF(M1694=SVSg,0,IF(M1694=Stundenverrechnungssatz!G6664,0,IF(M1694=Stundenverrechnungssatz!I6664,0,IF(M1694=Stundenverrechnungssatz!K6664,0,IF(M1694=Stundenverrechnungssatz!M6664,0,1)))))))</f>
        <v>0</v>
      </c>
      <c r="V1694" s="20"/>
    </row>
    <row r="1695" spans="1:22" s="38" customFormat="1" ht="15" customHeight="1" x14ac:dyDescent="0.2">
      <c r="A1695" s="160">
        <v>1693</v>
      </c>
      <c r="B1695" s="161" t="s">
        <v>1857</v>
      </c>
      <c r="C1695" s="161" t="s">
        <v>1725</v>
      </c>
      <c r="D1695" s="161" t="s">
        <v>285</v>
      </c>
      <c r="E1695" s="161" t="s">
        <v>1786</v>
      </c>
      <c r="F1695" s="161" t="s">
        <v>212</v>
      </c>
      <c r="G1695" s="161" t="s">
        <v>221</v>
      </c>
      <c r="H1695" s="162">
        <v>84</v>
      </c>
      <c r="I1695" s="163" t="s">
        <v>214</v>
      </c>
      <c r="J1695" s="158" t="s">
        <v>36</v>
      </c>
      <c r="K1695" s="159"/>
      <c r="L1695" s="153">
        <v>191.11</v>
      </c>
      <c r="M1695" s="154">
        <f t="shared" si="222"/>
        <v>17.98</v>
      </c>
      <c r="N1695" s="155" t="str">
        <f t="shared" si="223"/>
        <v/>
      </c>
      <c r="O1695" s="156">
        <f t="shared" si="224"/>
        <v>16053.240000000002</v>
      </c>
      <c r="P1695" s="156" t="e">
        <f t="shared" si="219"/>
        <v>#VALUE!</v>
      </c>
      <c r="Q1695" s="156" t="e">
        <f t="shared" si="220"/>
        <v>#VALUE!</v>
      </c>
      <c r="R1695" s="157" t="str">
        <f t="shared" si="225"/>
        <v>F</v>
      </c>
      <c r="S1695" s="157">
        <f t="shared" si="221"/>
        <v>17.98</v>
      </c>
      <c r="T1695" s="157">
        <f t="shared" si="218"/>
        <v>84</v>
      </c>
      <c r="U1695" s="157">
        <f>IF(M1695&lt;&gt;0,IF(M1695=SVS,0,IF(M1695=SVSg,0,IF(M1695=Stundenverrechnungssatz!G6665,0,IF(M1695=Stundenverrechnungssatz!I6665,0,IF(M1695=Stundenverrechnungssatz!K6665,0,IF(M1695=Stundenverrechnungssatz!M6665,0,1)))))))</f>
        <v>0</v>
      </c>
      <c r="V1695" s="20"/>
    </row>
    <row r="1696" spans="1:22" s="38" customFormat="1" ht="15" customHeight="1" x14ac:dyDescent="0.2">
      <c r="A1696" s="160">
        <v>1694</v>
      </c>
      <c r="B1696" s="161" t="s">
        <v>1857</v>
      </c>
      <c r="C1696" s="161" t="s">
        <v>1725</v>
      </c>
      <c r="D1696" s="161" t="s">
        <v>285</v>
      </c>
      <c r="E1696" s="161" t="s">
        <v>1787</v>
      </c>
      <c r="F1696" s="161" t="s">
        <v>212</v>
      </c>
      <c r="G1696" s="161" t="s">
        <v>267</v>
      </c>
      <c r="H1696" s="162">
        <v>59.12</v>
      </c>
      <c r="I1696" s="163" t="s">
        <v>214</v>
      </c>
      <c r="J1696" s="158" t="s">
        <v>36</v>
      </c>
      <c r="K1696" s="159"/>
      <c r="L1696" s="153">
        <v>191.11</v>
      </c>
      <c r="M1696" s="154">
        <f t="shared" si="222"/>
        <v>17.98</v>
      </c>
      <c r="N1696" s="155" t="str">
        <f t="shared" si="223"/>
        <v/>
      </c>
      <c r="O1696" s="156">
        <f t="shared" si="224"/>
        <v>11298.423200000001</v>
      </c>
      <c r="P1696" s="156" t="e">
        <f t="shared" si="219"/>
        <v>#VALUE!</v>
      </c>
      <c r="Q1696" s="156" t="e">
        <f t="shared" si="220"/>
        <v>#VALUE!</v>
      </c>
      <c r="R1696" s="157" t="str">
        <f t="shared" si="225"/>
        <v>F</v>
      </c>
      <c r="S1696" s="157">
        <f t="shared" si="221"/>
        <v>17.98</v>
      </c>
      <c r="T1696" s="157">
        <f t="shared" si="218"/>
        <v>59.12</v>
      </c>
      <c r="U1696" s="157">
        <f>IF(M1696&lt;&gt;0,IF(M1696=SVS,0,IF(M1696=SVSg,0,IF(M1696=Stundenverrechnungssatz!G6666,0,IF(M1696=Stundenverrechnungssatz!I6666,0,IF(M1696=Stundenverrechnungssatz!K6666,0,IF(M1696=Stundenverrechnungssatz!M6666,0,1)))))))</f>
        <v>0</v>
      </c>
      <c r="V1696" s="20"/>
    </row>
    <row r="1697" spans="1:22" s="38" customFormat="1" ht="15" customHeight="1" x14ac:dyDescent="0.2">
      <c r="A1697" s="160">
        <v>1695</v>
      </c>
      <c r="B1697" s="161" t="s">
        <v>1857</v>
      </c>
      <c r="C1697" s="161" t="s">
        <v>1725</v>
      </c>
      <c r="D1697" s="161" t="s">
        <v>285</v>
      </c>
      <c r="E1697" s="161" t="s">
        <v>1788</v>
      </c>
      <c r="F1697" s="161" t="s">
        <v>212</v>
      </c>
      <c r="G1697" s="161" t="s">
        <v>219</v>
      </c>
      <c r="H1697" s="162">
        <v>14.42</v>
      </c>
      <c r="I1697" s="163" t="s">
        <v>214</v>
      </c>
      <c r="J1697" s="158" t="s">
        <v>36</v>
      </c>
      <c r="K1697" s="159"/>
      <c r="L1697" s="153">
        <v>191.11</v>
      </c>
      <c r="M1697" s="154">
        <f t="shared" si="222"/>
        <v>17.98</v>
      </c>
      <c r="N1697" s="155" t="str">
        <f t="shared" si="223"/>
        <v/>
      </c>
      <c r="O1697" s="156">
        <f t="shared" si="224"/>
        <v>2755.8062</v>
      </c>
      <c r="P1697" s="156" t="e">
        <f t="shared" si="219"/>
        <v>#VALUE!</v>
      </c>
      <c r="Q1697" s="156" t="e">
        <f t="shared" si="220"/>
        <v>#VALUE!</v>
      </c>
      <c r="R1697" s="157" t="str">
        <f t="shared" si="225"/>
        <v>F</v>
      </c>
      <c r="S1697" s="157">
        <f t="shared" si="221"/>
        <v>17.98</v>
      </c>
      <c r="T1697" s="157">
        <f t="shared" si="218"/>
        <v>14.42</v>
      </c>
      <c r="U1697" s="157">
        <f>IF(M1697&lt;&gt;0,IF(M1697=SVS,0,IF(M1697=SVSg,0,IF(M1697=Stundenverrechnungssatz!G6667,0,IF(M1697=Stundenverrechnungssatz!I6667,0,IF(M1697=Stundenverrechnungssatz!K6667,0,IF(M1697=Stundenverrechnungssatz!M6667,0,1)))))))</f>
        <v>0</v>
      </c>
      <c r="V1697" s="20"/>
    </row>
    <row r="1698" spans="1:22" s="38" customFormat="1" ht="15" customHeight="1" x14ac:dyDescent="0.2">
      <c r="A1698" s="160">
        <v>1696</v>
      </c>
      <c r="B1698" s="161" t="s">
        <v>1857</v>
      </c>
      <c r="C1698" s="161" t="s">
        <v>1725</v>
      </c>
      <c r="D1698" s="161" t="s">
        <v>1654</v>
      </c>
      <c r="E1698" s="161" t="s">
        <v>1789</v>
      </c>
      <c r="F1698" s="161" t="s">
        <v>1790</v>
      </c>
      <c r="G1698" s="161" t="s">
        <v>221</v>
      </c>
      <c r="H1698" s="162">
        <v>63.55</v>
      </c>
      <c r="I1698" s="163" t="s">
        <v>214</v>
      </c>
      <c r="J1698" s="158" t="s">
        <v>37</v>
      </c>
      <c r="K1698" s="159"/>
      <c r="L1698" s="153">
        <v>191.11</v>
      </c>
      <c r="M1698" s="154">
        <f t="shared" si="222"/>
        <v>17.98</v>
      </c>
      <c r="N1698" s="155" t="str">
        <f t="shared" si="223"/>
        <v/>
      </c>
      <c r="O1698" s="156">
        <f t="shared" si="224"/>
        <v>12145.040500000001</v>
      </c>
      <c r="P1698" s="156" t="e">
        <f t="shared" si="219"/>
        <v>#VALUE!</v>
      </c>
      <c r="Q1698" s="156" t="e">
        <f t="shared" si="220"/>
        <v>#VALUE!</v>
      </c>
      <c r="R1698" s="157" t="str">
        <f t="shared" si="225"/>
        <v>G</v>
      </c>
      <c r="S1698" s="157">
        <f t="shared" si="221"/>
        <v>17.98</v>
      </c>
      <c r="T1698" s="157">
        <f t="shared" si="218"/>
        <v>63.55</v>
      </c>
      <c r="U1698" s="157">
        <f>IF(M1698&lt;&gt;0,IF(M1698=SVS,0,IF(M1698=SVSg,0,IF(M1698=Stundenverrechnungssatz!G6668,0,IF(M1698=Stundenverrechnungssatz!I6668,0,IF(M1698=Stundenverrechnungssatz!K6668,0,IF(M1698=Stundenverrechnungssatz!M6668,0,1)))))))</f>
        <v>0</v>
      </c>
      <c r="V1698" s="20"/>
    </row>
    <row r="1699" spans="1:22" s="38" customFormat="1" ht="15" customHeight="1" x14ac:dyDescent="0.2">
      <c r="A1699" s="160">
        <v>1697</v>
      </c>
      <c r="B1699" s="161" t="s">
        <v>1857</v>
      </c>
      <c r="C1699" s="161" t="s">
        <v>1725</v>
      </c>
      <c r="D1699" s="161" t="s">
        <v>1654</v>
      </c>
      <c r="E1699" s="161" t="s">
        <v>1791</v>
      </c>
      <c r="F1699" s="161" t="s">
        <v>1792</v>
      </c>
      <c r="G1699" s="161" t="s">
        <v>221</v>
      </c>
      <c r="H1699" s="162">
        <v>64.16</v>
      </c>
      <c r="I1699" s="163" t="s">
        <v>214</v>
      </c>
      <c r="J1699" s="158" t="s">
        <v>57</v>
      </c>
      <c r="K1699" s="159"/>
      <c r="L1699" s="153">
        <v>96.05</v>
      </c>
      <c r="M1699" s="154">
        <f t="shared" si="222"/>
        <v>17.98</v>
      </c>
      <c r="N1699" s="155" t="str">
        <f t="shared" si="223"/>
        <v/>
      </c>
      <c r="O1699" s="156">
        <f t="shared" si="224"/>
        <v>6162.5679999999993</v>
      </c>
      <c r="P1699" s="156" t="e">
        <f t="shared" si="219"/>
        <v>#VALUE!</v>
      </c>
      <c r="Q1699" s="156" t="e">
        <f t="shared" si="220"/>
        <v>#VALUE!</v>
      </c>
      <c r="R1699" s="157" t="str">
        <f t="shared" si="225"/>
        <v>G</v>
      </c>
      <c r="S1699" s="157">
        <f t="shared" si="221"/>
        <v>17.98</v>
      </c>
      <c r="T1699" s="157">
        <f t="shared" si="218"/>
        <v>64.16</v>
      </c>
      <c r="U1699" s="157">
        <f>IF(M1699&lt;&gt;0,IF(M1699=SVS,0,IF(M1699=SVSg,0,IF(M1699=Stundenverrechnungssatz!G6669,0,IF(M1699=Stundenverrechnungssatz!I6669,0,IF(M1699=Stundenverrechnungssatz!K6669,0,IF(M1699=Stundenverrechnungssatz!M6669,0,1)))))))</f>
        <v>0</v>
      </c>
      <c r="V1699" s="20"/>
    </row>
    <row r="1700" spans="1:22" s="38" customFormat="1" ht="15" customHeight="1" x14ac:dyDescent="0.2">
      <c r="A1700" s="160">
        <v>1698</v>
      </c>
      <c r="B1700" s="161" t="s">
        <v>1857</v>
      </c>
      <c r="C1700" s="161" t="s">
        <v>1725</v>
      </c>
      <c r="D1700" s="161" t="s">
        <v>1654</v>
      </c>
      <c r="E1700" s="161" t="s">
        <v>1793</v>
      </c>
      <c r="F1700" s="161" t="s">
        <v>341</v>
      </c>
      <c r="G1700" s="161" t="s">
        <v>221</v>
      </c>
      <c r="H1700" s="162">
        <v>12.1</v>
      </c>
      <c r="I1700" s="163"/>
      <c r="J1700" s="158" t="s">
        <v>66</v>
      </c>
      <c r="K1700" s="159"/>
      <c r="L1700" s="153">
        <v>1</v>
      </c>
      <c r="M1700" s="154">
        <f t="shared" si="222"/>
        <v>17.98</v>
      </c>
      <c r="N1700" s="155" t="str">
        <f t="shared" si="223"/>
        <v/>
      </c>
      <c r="O1700" s="156">
        <f t="shared" si="224"/>
        <v>12.1</v>
      </c>
      <c r="P1700" s="156" t="e">
        <f t="shared" si="219"/>
        <v>#VALUE!</v>
      </c>
      <c r="Q1700" s="156" t="e">
        <f t="shared" si="220"/>
        <v>#VALUE!</v>
      </c>
      <c r="R1700" s="157" t="str">
        <f t="shared" si="225"/>
        <v>T</v>
      </c>
      <c r="S1700" s="157">
        <f t="shared" si="221"/>
        <v>17.98</v>
      </c>
      <c r="T1700" s="157">
        <f t="shared" si="218"/>
        <v>0</v>
      </c>
      <c r="U1700" s="157">
        <f>IF(M1700&lt;&gt;0,IF(M1700=SVS,0,IF(M1700=SVSg,0,IF(M1700=Stundenverrechnungssatz!G6670,0,IF(M1700=Stundenverrechnungssatz!I6670,0,IF(M1700=Stundenverrechnungssatz!K6670,0,IF(M1700=Stundenverrechnungssatz!M6670,0,1)))))))</f>
        <v>0</v>
      </c>
      <c r="V1700" s="20"/>
    </row>
    <row r="1701" spans="1:22" s="38" customFormat="1" ht="15" customHeight="1" x14ac:dyDescent="0.2">
      <c r="A1701" s="160">
        <v>1699</v>
      </c>
      <c r="B1701" s="161" t="s">
        <v>1857</v>
      </c>
      <c r="C1701" s="161" t="s">
        <v>1725</v>
      </c>
      <c r="D1701" s="161" t="s">
        <v>1654</v>
      </c>
      <c r="E1701" s="161" t="s">
        <v>1794</v>
      </c>
      <c r="F1701" s="161" t="s">
        <v>229</v>
      </c>
      <c r="G1701" s="161" t="s">
        <v>221</v>
      </c>
      <c r="H1701" s="162">
        <v>65.11</v>
      </c>
      <c r="I1701" s="163" t="s">
        <v>214</v>
      </c>
      <c r="J1701" s="158" t="s">
        <v>32</v>
      </c>
      <c r="K1701" s="159"/>
      <c r="L1701" s="153">
        <v>96.05</v>
      </c>
      <c r="M1701" s="154">
        <f t="shared" si="222"/>
        <v>17.98</v>
      </c>
      <c r="N1701" s="155" t="str">
        <f t="shared" si="223"/>
        <v/>
      </c>
      <c r="O1701" s="156">
        <f t="shared" si="224"/>
        <v>6253.8154999999997</v>
      </c>
      <c r="P1701" s="156" t="e">
        <f t="shared" si="219"/>
        <v>#VALUE!</v>
      </c>
      <c r="Q1701" s="156" t="e">
        <f t="shared" si="220"/>
        <v>#VALUE!</v>
      </c>
      <c r="R1701" s="157" t="str">
        <f t="shared" si="225"/>
        <v>B</v>
      </c>
      <c r="S1701" s="157">
        <f t="shared" si="221"/>
        <v>17.98</v>
      </c>
      <c r="T1701" s="157">
        <f t="shared" si="218"/>
        <v>65.11</v>
      </c>
      <c r="U1701" s="157">
        <f>IF(M1701&lt;&gt;0,IF(M1701=SVS,0,IF(M1701=SVSg,0,IF(M1701=Stundenverrechnungssatz!G6671,0,IF(M1701=Stundenverrechnungssatz!I6671,0,IF(M1701=Stundenverrechnungssatz!K6671,0,IF(M1701=Stundenverrechnungssatz!M6671,0,1)))))))</f>
        <v>0</v>
      </c>
      <c r="V1701" s="20"/>
    </row>
    <row r="1702" spans="1:22" s="38" customFormat="1" ht="15" customHeight="1" x14ac:dyDescent="0.2">
      <c r="A1702" s="160">
        <v>1700</v>
      </c>
      <c r="B1702" s="161" t="s">
        <v>1857</v>
      </c>
      <c r="C1702" s="161" t="s">
        <v>1725</v>
      </c>
      <c r="D1702" s="161" t="s">
        <v>1654</v>
      </c>
      <c r="E1702" s="161" t="s">
        <v>1795</v>
      </c>
      <c r="F1702" s="161" t="s">
        <v>229</v>
      </c>
      <c r="G1702" s="161" t="s">
        <v>221</v>
      </c>
      <c r="H1702" s="162">
        <v>64.489999999999995</v>
      </c>
      <c r="I1702" s="163" t="s">
        <v>214</v>
      </c>
      <c r="J1702" s="158" t="s">
        <v>32</v>
      </c>
      <c r="K1702" s="159"/>
      <c r="L1702" s="153">
        <v>96.05</v>
      </c>
      <c r="M1702" s="154">
        <f t="shared" si="222"/>
        <v>17.98</v>
      </c>
      <c r="N1702" s="155" t="str">
        <f t="shared" si="223"/>
        <v/>
      </c>
      <c r="O1702" s="156">
        <f t="shared" si="224"/>
        <v>6194.2644999999993</v>
      </c>
      <c r="P1702" s="156" t="e">
        <f t="shared" si="219"/>
        <v>#VALUE!</v>
      </c>
      <c r="Q1702" s="156" t="e">
        <f t="shared" si="220"/>
        <v>#VALUE!</v>
      </c>
      <c r="R1702" s="157" t="str">
        <f t="shared" si="225"/>
        <v>B</v>
      </c>
      <c r="S1702" s="157">
        <f t="shared" si="221"/>
        <v>17.98</v>
      </c>
      <c r="T1702" s="157">
        <f t="shared" si="218"/>
        <v>64.489999999999995</v>
      </c>
      <c r="U1702" s="157">
        <f>IF(M1702&lt;&gt;0,IF(M1702=SVS,0,IF(M1702=SVSg,0,IF(M1702=Stundenverrechnungssatz!G6672,0,IF(M1702=Stundenverrechnungssatz!I6672,0,IF(M1702=Stundenverrechnungssatz!K6672,0,IF(M1702=Stundenverrechnungssatz!M6672,0,1)))))))</f>
        <v>0</v>
      </c>
      <c r="V1702" s="20"/>
    </row>
    <row r="1703" spans="1:22" s="38" customFormat="1" ht="15" customHeight="1" x14ac:dyDescent="0.2">
      <c r="A1703" s="160">
        <v>1701</v>
      </c>
      <c r="B1703" s="161" t="s">
        <v>1857</v>
      </c>
      <c r="C1703" s="161" t="s">
        <v>1725</v>
      </c>
      <c r="D1703" s="161" t="s">
        <v>1654</v>
      </c>
      <c r="E1703" s="161" t="s">
        <v>1796</v>
      </c>
      <c r="F1703" s="161" t="s">
        <v>1797</v>
      </c>
      <c r="G1703" s="161" t="s">
        <v>221</v>
      </c>
      <c r="H1703" s="162">
        <v>28.16</v>
      </c>
      <c r="I1703" s="163" t="s">
        <v>214</v>
      </c>
      <c r="J1703" s="158" t="s">
        <v>36</v>
      </c>
      <c r="K1703" s="159"/>
      <c r="L1703" s="153">
        <v>191.11</v>
      </c>
      <c r="M1703" s="154">
        <f t="shared" si="222"/>
        <v>17.98</v>
      </c>
      <c r="N1703" s="155" t="str">
        <f t="shared" si="223"/>
        <v/>
      </c>
      <c r="O1703" s="156">
        <f t="shared" si="224"/>
        <v>5381.6576000000005</v>
      </c>
      <c r="P1703" s="156" t="e">
        <f t="shared" si="219"/>
        <v>#VALUE!</v>
      </c>
      <c r="Q1703" s="156" t="e">
        <f t="shared" si="220"/>
        <v>#VALUE!</v>
      </c>
      <c r="R1703" s="157" t="str">
        <f t="shared" si="225"/>
        <v>F</v>
      </c>
      <c r="S1703" s="157">
        <f t="shared" si="221"/>
        <v>17.98</v>
      </c>
      <c r="T1703" s="157">
        <f t="shared" si="218"/>
        <v>28.16</v>
      </c>
      <c r="U1703" s="157">
        <f>IF(M1703&lt;&gt;0,IF(M1703=SVS,0,IF(M1703=SVSg,0,IF(M1703=Stundenverrechnungssatz!G6673,0,IF(M1703=Stundenverrechnungssatz!I6673,0,IF(M1703=Stundenverrechnungssatz!K6673,0,IF(M1703=Stundenverrechnungssatz!M6673,0,1)))))))</f>
        <v>0</v>
      </c>
      <c r="V1703" s="20"/>
    </row>
    <row r="1704" spans="1:22" s="38" customFormat="1" ht="15" customHeight="1" x14ac:dyDescent="0.2">
      <c r="A1704" s="160">
        <v>1702</v>
      </c>
      <c r="B1704" s="161" t="s">
        <v>1858</v>
      </c>
      <c r="C1704" s="161" t="s">
        <v>1798</v>
      </c>
      <c r="D1704" s="161" t="s">
        <v>285</v>
      </c>
      <c r="E1704" s="161" t="s">
        <v>1117</v>
      </c>
      <c r="F1704" s="161" t="s">
        <v>1799</v>
      </c>
      <c r="G1704" s="161" t="s">
        <v>333</v>
      </c>
      <c r="H1704" s="162">
        <v>12.84</v>
      </c>
      <c r="I1704" s="163"/>
      <c r="J1704" s="158" t="s">
        <v>34</v>
      </c>
      <c r="K1704" s="159"/>
      <c r="L1704" s="153">
        <v>191.11</v>
      </c>
      <c r="M1704" s="154">
        <f t="shared" si="222"/>
        <v>17.98</v>
      </c>
      <c r="N1704" s="155" t="str">
        <f t="shared" si="223"/>
        <v/>
      </c>
      <c r="O1704" s="156">
        <f t="shared" si="224"/>
        <v>2453.8524000000002</v>
      </c>
      <c r="P1704" s="156" t="e">
        <f t="shared" si="219"/>
        <v>#VALUE!</v>
      </c>
      <c r="Q1704" s="156" t="e">
        <f t="shared" si="220"/>
        <v>#VALUE!</v>
      </c>
      <c r="R1704" s="157" t="str">
        <f t="shared" si="225"/>
        <v>C</v>
      </c>
      <c r="S1704" s="157">
        <f t="shared" si="221"/>
        <v>17.98</v>
      </c>
      <c r="T1704" s="157">
        <f t="shared" si="218"/>
        <v>0</v>
      </c>
      <c r="U1704" s="157">
        <f>IF(M1704&lt;&gt;0,IF(M1704=SVS,0,IF(M1704=SVSg,0,IF(M1704=Stundenverrechnungssatz!G6674,0,IF(M1704=Stundenverrechnungssatz!I6674,0,IF(M1704=Stundenverrechnungssatz!K6674,0,IF(M1704=Stundenverrechnungssatz!M6674,0,1)))))))</f>
        <v>0</v>
      </c>
      <c r="V1704" s="20"/>
    </row>
    <row r="1705" spans="1:22" s="38" customFormat="1" ht="15" customHeight="1" x14ac:dyDescent="0.2">
      <c r="A1705" s="160">
        <v>1703</v>
      </c>
      <c r="B1705" s="161" t="s">
        <v>1858</v>
      </c>
      <c r="C1705" s="161" t="s">
        <v>1798</v>
      </c>
      <c r="D1705" s="161" t="s">
        <v>285</v>
      </c>
      <c r="E1705" s="161" t="s">
        <v>1119</v>
      </c>
      <c r="F1705" s="161" t="s">
        <v>1800</v>
      </c>
      <c r="G1705" s="161" t="s">
        <v>351</v>
      </c>
      <c r="H1705" s="162">
        <v>14.03</v>
      </c>
      <c r="I1705" s="163"/>
      <c r="J1705" s="158" t="s">
        <v>101</v>
      </c>
      <c r="K1705" s="159"/>
      <c r="L1705" s="153">
        <v>191.11</v>
      </c>
      <c r="M1705" s="154">
        <f t="shared" si="222"/>
        <v>17.98</v>
      </c>
      <c r="N1705" s="155" t="str">
        <f t="shared" si="223"/>
        <v/>
      </c>
      <c r="O1705" s="156">
        <f t="shared" si="224"/>
        <v>2681.2733000000003</v>
      </c>
      <c r="P1705" s="156" t="e">
        <f t="shared" si="219"/>
        <v>#VALUE!</v>
      </c>
      <c r="Q1705" s="156" t="e">
        <f t="shared" si="220"/>
        <v>#VALUE!</v>
      </c>
      <c r="R1705" s="157" t="str">
        <f t="shared" si="225"/>
        <v>O</v>
      </c>
      <c r="S1705" s="157">
        <f t="shared" si="221"/>
        <v>17.98</v>
      </c>
      <c r="T1705" s="157">
        <f t="shared" si="218"/>
        <v>0</v>
      </c>
      <c r="U1705" s="157">
        <f>IF(M1705&lt;&gt;0,IF(M1705=SVS,0,IF(M1705=SVSg,0,IF(M1705=Stundenverrechnungssatz!G6675,0,IF(M1705=Stundenverrechnungssatz!I6675,0,IF(M1705=Stundenverrechnungssatz!K6675,0,IF(M1705=Stundenverrechnungssatz!M6675,0,1)))))))</f>
        <v>0</v>
      </c>
      <c r="V1705" s="20"/>
    </row>
    <row r="1706" spans="1:22" s="38" customFormat="1" ht="15" customHeight="1" x14ac:dyDescent="0.2">
      <c r="A1706" s="160">
        <v>1704</v>
      </c>
      <c r="B1706" s="161" t="s">
        <v>1858</v>
      </c>
      <c r="C1706" s="161" t="s">
        <v>1798</v>
      </c>
      <c r="D1706" s="161" t="s">
        <v>285</v>
      </c>
      <c r="E1706" s="161" t="s">
        <v>1102</v>
      </c>
      <c r="F1706" s="161" t="s">
        <v>212</v>
      </c>
      <c r="G1706" s="161" t="s">
        <v>333</v>
      </c>
      <c r="H1706" s="162">
        <v>93.67</v>
      </c>
      <c r="I1706" s="163" t="s">
        <v>214</v>
      </c>
      <c r="J1706" s="158" t="s">
        <v>36</v>
      </c>
      <c r="K1706" s="159"/>
      <c r="L1706" s="153">
        <v>191.11</v>
      </c>
      <c r="M1706" s="154">
        <f t="shared" si="222"/>
        <v>17.98</v>
      </c>
      <c r="N1706" s="155" t="str">
        <f t="shared" si="223"/>
        <v/>
      </c>
      <c r="O1706" s="156">
        <f t="shared" si="224"/>
        <v>17901.273700000002</v>
      </c>
      <c r="P1706" s="156" t="e">
        <f t="shared" si="219"/>
        <v>#VALUE!</v>
      </c>
      <c r="Q1706" s="156" t="e">
        <f t="shared" si="220"/>
        <v>#VALUE!</v>
      </c>
      <c r="R1706" s="157" t="str">
        <f t="shared" si="225"/>
        <v>F</v>
      </c>
      <c r="S1706" s="157">
        <f t="shared" si="221"/>
        <v>17.98</v>
      </c>
      <c r="T1706" s="157">
        <f t="shared" si="218"/>
        <v>93.67</v>
      </c>
      <c r="U1706" s="157">
        <f>IF(M1706&lt;&gt;0,IF(M1706=SVS,0,IF(M1706=SVSg,0,IF(M1706=Stundenverrechnungssatz!G6676,0,IF(M1706=Stundenverrechnungssatz!I6676,0,IF(M1706=Stundenverrechnungssatz!K6676,0,IF(M1706=Stundenverrechnungssatz!M6676,0,1)))))))</f>
        <v>0</v>
      </c>
      <c r="V1706" s="20"/>
    </row>
    <row r="1707" spans="1:22" s="38" customFormat="1" ht="15" customHeight="1" x14ac:dyDescent="0.2">
      <c r="A1707" s="160">
        <v>1705</v>
      </c>
      <c r="B1707" s="161" t="s">
        <v>1858</v>
      </c>
      <c r="C1707" s="161" t="s">
        <v>1798</v>
      </c>
      <c r="D1707" s="161" t="s">
        <v>285</v>
      </c>
      <c r="E1707" s="161" t="s">
        <v>1801</v>
      </c>
      <c r="F1707" s="161" t="s">
        <v>212</v>
      </c>
      <c r="G1707" s="161" t="s">
        <v>333</v>
      </c>
      <c r="H1707" s="162">
        <v>14.8</v>
      </c>
      <c r="I1707" s="163" t="s">
        <v>214</v>
      </c>
      <c r="J1707" s="158" t="s">
        <v>119</v>
      </c>
      <c r="K1707" s="159"/>
      <c r="L1707" s="153">
        <v>0</v>
      </c>
      <c r="M1707" s="154">
        <f t="shared" si="222"/>
        <v>17.98</v>
      </c>
      <c r="N1707" s="155">
        <f t="shared" si="223"/>
        <v>1.0000000000000001E-5</v>
      </c>
      <c r="O1707" s="156">
        <f t="shared" si="224"/>
        <v>0</v>
      </c>
      <c r="P1707" s="156">
        <f t="shared" si="219"/>
        <v>0</v>
      </c>
      <c r="Q1707" s="156">
        <f t="shared" si="220"/>
        <v>0</v>
      </c>
      <c r="R1707" s="157" t="str">
        <f t="shared" si="225"/>
        <v>n</v>
      </c>
      <c r="S1707" s="157">
        <f t="shared" si="221"/>
        <v>17.98</v>
      </c>
      <c r="T1707" s="157">
        <f t="shared" si="218"/>
        <v>14.8</v>
      </c>
      <c r="U1707" s="157">
        <f>IF(M1707&lt;&gt;0,IF(M1707=SVS,0,IF(M1707=SVSg,0,IF(M1707=Stundenverrechnungssatz!G6677,0,IF(M1707=Stundenverrechnungssatz!I6677,0,IF(M1707=Stundenverrechnungssatz!K6677,0,IF(M1707=Stundenverrechnungssatz!M6677,0,1)))))))</f>
        <v>0</v>
      </c>
      <c r="V1707" s="20"/>
    </row>
    <row r="1708" spans="1:22" s="38" customFormat="1" ht="15" customHeight="1" x14ac:dyDescent="0.2">
      <c r="A1708" s="160">
        <v>1706</v>
      </c>
      <c r="B1708" s="161" t="s">
        <v>1858</v>
      </c>
      <c r="C1708" s="161" t="s">
        <v>1798</v>
      </c>
      <c r="D1708" s="161" t="s">
        <v>285</v>
      </c>
      <c r="E1708" s="161" t="s">
        <v>1108</v>
      </c>
      <c r="F1708" s="161" t="s">
        <v>1870</v>
      </c>
      <c r="G1708" s="161" t="s">
        <v>351</v>
      </c>
      <c r="H1708" s="162">
        <v>68.11</v>
      </c>
      <c r="I1708" s="163" t="s">
        <v>214</v>
      </c>
      <c r="J1708" s="158" t="s">
        <v>31</v>
      </c>
      <c r="K1708" s="159"/>
      <c r="L1708" s="153">
        <v>96.05</v>
      </c>
      <c r="M1708" s="154">
        <f t="shared" si="222"/>
        <v>17.98</v>
      </c>
      <c r="N1708" s="155" t="str">
        <f t="shared" si="223"/>
        <v/>
      </c>
      <c r="O1708" s="156">
        <f t="shared" si="224"/>
        <v>6541.9654999999993</v>
      </c>
      <c r="P1708" s="156" t="e">
        <f t="shared" si="219"/>
        <v>#VALUE!</v>
      </c>
      <c r="Q1708" s="156" t="e">
        <f t="shared" si="220"/>
        <v>#VALUE!</v>
      </c>
      <c r="R1708" s="157" t="str">
        <f t="shared" si="225"/>
        <v>A</v>
      </c>
      <c r="S1708" s="157">
        <f t="shared" si="221"/>
        <v>17.98</v>
      </c>
      <c r="T1708" s="157">
        <f t="shared" si="218"/>
        <v>68.11</v>
      </c>
      <c r="U1708" s="157">
        <f>IF(M1708&lt;&gt;0,IF(M1708=SVS,0,IF(M1708=SVSg,0,IF(M1708=Stundenverrechnungssatz!G6678,0,IF(M1708=Stundenverrechnungssatz!I6678,0,IF(M1708=Stundenverrechnungssatz!K6678,0,IF(M1708=Stundenverrechnungssatz!M6678,0,1)))))))</f>
        <v>0</v>
      </c>
      <c r="V1708" s="20"/>
    </row>
    <row r="1709" spans="1:22" s="38" customFormat="1" ht="15" customHeight="1" x14ac:dyDescent="0.2">
      <c r="A1709" s="160">
        <v>1707</v>
      </c>
      <c r="B1709" s="161" t="s">
        <v>1858</v>
      </c>
      <c r="C1709" s="161" t="s">
        <v>1798</v>
      </c>
      <c r="D1709" s="161" t="s">
        <v>285</v>
      </c>
      <c r="E1709" s="161" t="s">
        <v>1112</v>
      </c>
      <c r="F1709" s="161" t="s">
        <v>1870</v>
      </c>
      <c r="G1709" s="161" t="s">
        <v>351</v>
      </c>
      <c r="H1709" s="162">
        <v>59.66</v>
      </c>
      <c r="I1709" s="163" t="s">
        <v>214</v>
      </c>
      <c r="J1709" s="158" t="s">
        <v>31</v>
      </c>
      <c r="K1709" s="159"/>
      <c r="L1709" s="153">
        <v>96.05</v>
      </c>
      <c r="M1709" s="154">
        <f t="shared" si="222"/>
        <v>17.98</v>
      </c>
      <c r="N1709" s="155" t="str">
        <f t="shared" si="223"/>
        <v/>
      </c>
      <c r="O1709" s="156">
        <f t="shared" si="224"/>
        <v>5730.3429999999998</v>
      </c>
      <c r="P1709" s="156" t="e">
        <f t="shared" si="219"/>
        <v>#VALUE!</v>
      </c>
      <c r="Q1709" s="156" t="e">
        <f t="shared" si="220"/>
        <v>#VALUE!</v>
      </c>
      <c r="R1709" s="157" t="str">
        <f t="shared" si="225"/>
        <v>A</v>
      </c>
      <c r="S1709" s="157">
        <f t="shared" si="221"/>
        <v>17.98</v>
      </c>
      <c r="T1709" s="157">
        <f t="shared" si="218"/>
        <v>59.66</v>
      </c>
      <c r="U1709" s="157">
        <f>IF(M1709&lt;&gt;0,IF(M1709=SVS,0,IF(M1709=SVSg,0,IF(M1709=Stundenverrechnungssatz!G6679,0,IF(M1709=Stundenverrechnungssatz!I6679,0,IF(M1709=Stundenverrechnungssatz!K6679,0,IF(M1709=Stundenverrechnungssatz!M6679,0,1)))))))</f>
        <v>0</v>
      </c>
      <c r="V1709" s="20"/>
    </row>
    <row r="1710" spans="1:22" s="38" customFormat="1" ht="15" customHeight="1" x14ac:dyDescent="0.2">
      <c r="A1710" s="160">
        <v>1708</v>
      </c>
      <c r="B1710" s="161" t="s">
        <v>1858</v>
      </c>
      <c r="C1710" s="161" t="s">
        <v>1798</v>
      </c>
      <c r="D1710" s="161" t="s">
        <v>285</v>
      </c>
      <c r="E1710" s="161" t="s">
        <v>1116</v>
      </c>
      <c r="F1710" s="161" t="s">
        <v>229</v>
      </c>
      <c r="G1710" s="161" t="s">
        <v>351</v>
      </c>
      <c r="H1710" s="162">
        <v>66.459999999999994</v>
      </c>
      <c r="I1710" s="163" t="s">
        <v>214</v>
      </c>
      <c r="J1710" s="158" t="s">
        <v>32</v>
      </c>
      <c r="K1710" s="159"/>
      <c r="L1710" s="153">
        <v>96.05</v>
      </c>
      <c r="M1710" s="154">
        <f t="shared" si="222"/>
        <v>17.98</v>
      </c>
      <c r="N1710" s="155" t="str">
        <f t="shared" si="223"/>
        <v/>
      </c>
      <c r="O1710" s="156">
        <f t="shared" si="224"/>
        <v>6383.4829999999993</v>
      </c>
      <c r="P1710" s="156" t="e">
        <f t="shared" si="219"/>
        <v>#VALUE!</v>
      </c>
      <c r="Q1710" s="156" t="e">
        <f t="shared" si="220"/>
        <v>#VALUE!</v>
      </c>
      <c r="R1710" s="157" t="str">
        <f t="shared" si="225"/>
        <v>B</v>
      </c>
      <c r="S1710" s="157">
        <f t="shared" si="221"/>
        <v>17.98</v>
      </c>
      <c r="T1710" s="157">
        <f t="shared" si="218"/>
        <v>66.459999999999994</v>
      </c>
      <c r="U1710" s="157">
        <f>IF(M1710&lt;&gt;0,IF(M1710=SVS,0,IF(M1710=SVSg,0,IF(M1710=Stundenverrechnungssatz!G6680,0,IF(M1710=Stundenverrechnungssatz!I6680,0,IF(M1710=Stundenverrechnungssatz!K6680,0,IF(M1710=Stundenverrechnungssatz!M6680,0,1)))))))</f>
        <v>0</v>
      </c>
      <c r="V1710" s="20"/>
    </row>
    <row r="1711" spans="1:22" s="38" customFormat="1" ht="15" customHeight="1" x14ac:dyDescent="0.2">
      <c r="A1711" s="160">
        <v>1709</v>
      </c>
      <c r="B1711" s="161" t="s">
        <v>1858</v>
      </c>
      <c r="C1711" s="161" t="s">
        <v>1798</v>
      </c>
      <c r="D1711" s="161" t="s">
        <v>285</v>
      </c>
      <c r="E1711" s="161" t="s">
        <v>1120</v>
      </c>
      <c r="F1711" s="161" t="s">
        <v>1802</v>
      </c>
      <c r="G1711" s="161" t="s">
        <v>351</v>
      </c>
      <c r="H1711" s="162">
        <v>36.83</v>
      </c>
      <c r="I1711" s="163"/>
      <c r="J1711" s="158" t="s">
        <v>38</v>
      </c>
      <c r="K1711" s="159"/>
      <c r="L1711" s="153">
        <v>96.05</v>
      </c>
      <c r="M1711" s="154">
        <f t="shared" si="222"/>
        <v>17.98</v>
      </c>
      <c r="N1711" s="155" t="str">
        <f t="shared" si="223"/>
        <v/>
      </c>
      <c r="O1711" s="156">
        <f t="shared" si="224"/>
        <v>3537.5214999999998</v>
      </c>
      <c r="P1711" s="156" t="e">
        <f t="shared" si="219"/>
        <v>#VALUE!</v>
      </c>
      <c r="Q1711" s="156" t="e">
        <f t="shared" si="220"/>
        <v>#VALUE!</v>
      </c>
      <c r="R1711" s="157" t="str">
        <f t="shared" si="225"/>
        <v>D</v>
      </c>
      <c r="S1711" s="157">
        <f t="shared" si="221"/>
        <v>17.98</v>
      </c>
      <c r="T1711" s="157">
        <f t="shared" si="218"/>
        <v>0</v>
      </c>
      <c r="U1711" s="157">
        <f>IF(M1711&lt;&gt;0,IF(M1711=SVS,0,IF(M1711=SVSg,0,IF(M1711=Stundenverrechnungssatz!G6681,0,IF(M1711=Stundenverrechnungssatz!I6681,0,IF(M1711=Stundenverrechnungssatz!K6681,0,IF(M1711=Stundenverrechnungssatz!M6681,0,1)))))))</f>
        <v>0</v>
      </c>
      <c r="V1711" s="20"/>
    </row>
    <row r="1712" spans="1:22" s="38" customFormat="1" ht="15" customHeight="1" x14ac:dyDescent="0.2">
      <c r="A1712" s="160">
        <v>1710</v>
      </c>
      <c r="B1712" s="161" t="s">
        <v>1858</v>
      </c>
      <c r="C1712" s="161" t="s">
        <v>1798</v>
      </c>
      <c r="D1712" s="161" t="s">
        <v>285</v>
      </c>
      <c r="E1712" s="161" t="s">
        <v>1803</v>
      </c>
      <c r="F1712" s="161" t="s">
        <v>301</v>
      </c>
      <c r="G1712" s="161" t="s">
        <v>333</v>
      </c>
      <c r="H1712" s="162">
        <v>5.79</v>
      </c>
      <c r="I1712" s="163"/>
      <c r="J1712" s="158" t="s">
        <v>31</v>
      </c>
      <c r="K1712" s="159"/>
      <c r="L1712" s="153">
        <v>96.05</v>
      </c>
      <c r="M1712" s="154">
        <f t="shared" si="222"/>
        <v>17.98</v>
      </c>
      <c r="N1712" s="155" t="str">
        <f t="shared" si="223"/>
        <v/>
      </c>
      <c r="O1712" s="156">
        <f t="shared" si="224"/>
        <v>556.12950000000001</v>
      </c>
      <c r="P1712" s="156" t="e">
        <f t="shared" si="219"/>
        <v>#VALUE!</v>
      </c>
      <c r="Q1712" s="156" t="e">
        <f t="shared" si="220"/>
        <v>#VALUE!</v>
      </c>
      <c r="R1712" s="157" t="str">
        <f t="shared" si="225"/>
        <v>A</v>
      </c>
      <c r="S1712" s="157">
        <f t="shared" si="221"/>
        <v>17.98</v>
      </c>
      <c r="T1712" s="157">
        <f t="shared" si="218"/>
        <v>0</v>
      </c>
      <c r="U1712" s="157">
        <f>IF(M1712&lt;&gt;0,IF(M1712=SVS,0,IF(M1712=SVSg,0,IF(M1712=Stundenverrechnungssatz!G6682,0,IF(M1712=Stundenverrechnungssatz!I6682,0,IF(M1712=Stundenverrechnungssatz!K6682,0,IF(M1712=Stundenverrechnungssatz!M6682,0,1)))))))</f>
        <v>0</v>
      </c>
      <c r="V1712" s="20"/>
    </row>
    <row r="1713" spans="1:22" s="38" customFormat="1" ht="15" customHeight="1" x14ac:dyDescent="0.2">
      <c r="A1713" s="160">
        <v>1711</v>
      </c>
      <c r="B1713" s="161" t="s">
        <v>1858</v>
      </c>
      <c r="C1713" s="161" t="s">
        <v>1798</v>
      </c>
      <c r="D1713" s="161" t="s">
        <v>285</v>
      </c>
      <c r="E1713" s="161" t="s">
        <v>1804</v>
      </c>
      <c r="F1713" s="161" t="s">
        <v>346</v>
      </c>
      <c r="G1713" s="161" t="s">
        <v>333</v>
      </c>
      <c r="H1713" s="162">
        <v>8.4</v>
      </c>
      <c r="I1713" s="163"/>
      <c r="J1713" s="158" t="s">
        <v>66</v>
      </c>
      <c r="K1713" s="159"/>
      <c r="L1713" s="153">
        <v>1</v>
      </c>
      <c r="M1713" s="154">
        <f t="shared" si="222"/>
        <v>17.98</v>
      </c>
      <c r="N1713" s="155" t="str">
        <f t="shared" si="223"/>
        <v/>
      </c>
      <c r="O1713" s="156">
        <f t="shared" si="224"/>
        <v>8.4</v>
      </c>
      <c r="P1713" s="156" t="e">
        <f t="shared" si="219"/>
        <v>#VALUE!</v>
      </c>
      <c r="Q1713" s="156" t="e">
        <f t="shared" si="220"/>
        <v>#VALUE!</v>
      </c>
      <c r="R1713" s="157" t="str">
        <f t="shared" si="225"/>
        <v>T</v>
      </c>
      <c r="S1713" s="157">
        <f t="shared" si="221"/>
        <v>17.98</v>
      </c>
      <c r="T1713" s="157">
        <f t="shared" si="218"/>
        <v>0</v>
      </c>
      <c r="U1713" s="157">
        <f>IF(M1713&lt;&gt;0,IF(M1713=SVS,0,IF(M1713=SVSg,0,IF(M1713=Stundenverrechnungssatz!G6683,0,IF(M1713=Stundenverrechnungssatz!I6683,0,IF(M1713=Stundenverrechnungssatz!K6683,0,IF(M1713=Stundenverrechnungssatz!M6683,0,1)))))))</f>
        <v>0</v>
      </c>
      <c r="V1713" s="20"/>
    </row>
    <row r="1714" spans="1:22" s="38" customFormat="1" ht="15" customHeight="1" x14ac:dyDescent="0.2">
      <c r="A1714" s="160">
        <v>1712</v>
      </c>
      <c r="B1714" s="161" t="s">
        <v>1858</v>
      </c>
      <c r="C1714" s="161" t="s">
        <v>1798</v>
      </c>
      <c r="D1714" s="161" t="s">
        <v>285</v>
      </c>
      <c r="E1714" s="161" t="s">
        <v>1805</v>
      </c>
      <c r="F1714" s="161" t="s">
        <v>290</v>
      </c>
      <c r="G1714" s="161" t="s">
        <v>333</v>
      </c>
      <c r="H1714" s="162">
        <v>11.2</v>
      </c>
      <c r="I1714" s="163"/>
      <c r="J1714" s="158" t="s">
        <v>119</v>
      </c>
      <c r="K1714" s="159"/>
      <c r="L1714" s="153">
        <v>0</v>
      </c>
      <c r="M1714" s="154">
        <f t="shared" si="222"/>
        <v>17.98</v>
      </c>
      <c r="N1714" s="155">
        <f t="shared" si="223"/>
        <v>1.0000000000000001E-5</v>
      </c>
      <c r="O1714" s="156">
        <f t="shared" si="224"/>
        <v>0</v>
      </c>
      <c r="P1714" s="156">
        <f t="shared" si="219"/>
        <v>0</v>
      </c>
      <c r="Q1714" s="156">
        <f t="shared" si="220"/>
        <v>0</v>
      </c>
      <c r="R1714" s="157" t="str">
        <f t="shared" si="225"/>
        <v>n</v>
      </c>
      <c r="S1714" s="157">
        <f t="shared" si="221"/>
        <v>17.98</v>
      </c>
      <c r="T1714" s="157">
        <f t="shared" si="218"/>
        <v>0</v>
      </c>
      <c r="U1714" s="157">
        <f>IF(M1714&lt;&gt;0,IF(M1714=SVS,0,IF(M1714=SVSg,0,IF(M1714=Stundenverrechnungssatz!G6684,0,IF(M1714=Stundenverrechnungssatz!I6684,0,IF(M1714=Stundenverrechnungssatz!K6684,0,IF(M1714=Stundenverrechnungssatz!M6684,0,1)))))))</f>
        <v>0</v>
      </c>
      <c r="V1714" s="20"/>
    </row>
    <row r="1715" spans="1:22" s="38" customFormat="1" ht="15" customHeight="1" x14ac:dyDescent="0.2">
      <c r="A1715" s="160">
        <v>1713</v>
      </c>
      <c r="B1715" s="161" t="s">
        <v>1858</v>
      </c>
      <c r="C1715" s="161" t="s">
        <v>1798</v>
      </c>
      <c r="D1715" s="161" t="s">
        <v>285</v>
      </c>
      <c r="E1715" s="161" t="s">
        <v>1806</v>
      </c>
      <c r="F1715" s="161" t="s">
        <v>353</v>
      </c>
      <c r="G1715" s="161" t="s">
        <v>333</v>
      </c>
      <c r="H1715" s="162">
        <v>20.91</v>
      </c>
      <c r="I1715" s="163"/>
      <c r="J1715" s="158" t="s">
        <v>119</v>
      </c>
      <c r="K1715" s="159"/>
      <c r="L1715" s="153">
        <v>0</v>
      </c>
      <c r="M1715" s="154">
        <f t="shared" si="222"/>
        <v>17.98</v>
      </c>
      <c r="N1715" s="155">
        <f t="shared" si="223"/>
        <v>1.0000000000000001E-5</v>
      </c>
      <c r="O1715" s="156">
        <f t="shared" si="224"/>
        <v>0</v>
      </c>
      <c r="P1715" s="156">
        <f t="shared" si="219"/>
        <v>0</v>
      </c>
      <c r="Q1715" s="156">
        <f t="shared" si="220"/>
        <v>0</v>
      </c>
      <c r="R1715" s="157" t="str">
        <f t="shared" si="225"/>
        <v>n</v>
      </c>
      <c r="S1715" s="157">
        <f t="shared" si="221"/>
        <v>17.98</v>
      </c>
      <c r="T1715" s="157">
        <f t="shared" si="218"/>
        <v>0</v>
      </c>
      <c r="U1715" s="157">
        <f>IF(M1715&lt;&gt;0,IF(M1715=SVS,0,IF(M1715=SVSg,0,IF(M1715=Stundenverrechnungssatz!G6685,0,IF(M1715=Stundenverrechnungssatz!I6685,0,IF(M1715=Stundenverrechnungssatz!K6685,0,IF(M1715=Stundenverrechnungssatz!M6685,0,1)))))))</f>
        <v>0</v>
      </c>
      <c r="V1715" s="20"/>
    </row>
    <row r="1716" spans="1:22" s="38" customFormat="1" ht="15" customHeight="1" x14ac:dyDescent="0.2">
      <c r="A1716" s="160">
        <v>1714</v>
      </c>
      <c r="B1716" s="161" t="s">
        <v>1858</v>
      </c>
      <c r="C1716" s="161" t="s">
        <v>1798</v>
      </c>
      <c r="D1716" s="161" t="s">
        <v>285</v>
      </c>
      <c r="E1716" s="161" t="s">
        <v>1807</v>
      </c>
      <c r="F1716" s="161" t="s">
        <v>359</v>
      </c>
      <c r="G1716" s="161" t="s">
        <v>333</v>
      </c>
      <c r="H1716" s="162">
        <v>16.940000000000001</v>
      </c>
      <c r="I1716" s="163"/>
      <c r="J1716" s="158" t="s">
        <v>119</v>
      </c>
      <c r="K1716" s="159"/>
      <c r="L1716" s="153">
        <v>0</v>
      </c>
      <c r="M1716" s="154">
        <f t="shared" si="222"/>
        <v>17.98</v>
      </c>
      <c r="N1716" s="155">
        <f t="shared" si="223"/>
        <v>1.0000000000000001E-5</v>
      </c>
      <c r="O1716" s="156">
        <f t="shared" si="224"/>
        <v>0</v>
      </c>
      <c r="P1716" s="156">
        <f t="shared" si="219"/>
        <v>0</v>
      </c>
      <c r="Q1716" s="156">
        <f t="shared" si="220"/>
        <v>0</v>
      </c>
      <c r="R1716" s="157" t="str">
        <f t="shared" si="225"/>
        <v>n</v>
      </c>
      <c r="S1716" s="157">
        <f t="shared" si="221"/>
        <v>17.98</v>
      </c>
      <c r="T1716" s="157">
        <f t="shared" si="218"/>
        <v>0</v>
      </c>
      <c r="U1716" s="157">
        <f>IF(M1716&lt;&gt;0,IF(M1716=SVS,0,IF(M1716=SVSg,0,IF(M1716=Stundenverrechnungssatz!G6686,0,IF(M1716=Stundenverrechnungssatz!I6686,0,IF(M1716=Stundenverrechnungssatz!K6686,0,IF(M1716=Stundenverrechnungssatz!M6686,0,1)))))))</f>
        <v>0</v>
      </c>
      <c r="V1716" s="20"/>
    </row>
    <row r="1717" spans="1:22" s="38" customFormat="1" ht="15" customHeight="1" x14ac:dyDescent="0.2">
      <c r="A1717" s="160">
        <v>1715</v>
      </c>
      <c r="B1717" s="161" t="s">
        <v>1858</v>
      </c>
      <c r="C1717" s="161" t="s">
        <v>1798</v>
      </c>
      <c r="D1717" s="161" t="s">
        <v>285</v>
      </c>
      <c r="E1717" s="161" t="s">
        <v>1107</v>
      </c>
      <c r="F1717" s="161" t="s">
        <v>355</v>
      </c>
      <c r="G1717" s="161" t="s">
        <v>333</v>
      </c>
      <c r="H1717" s="162">
        <v>291.04000000000002</v>
      </c>
      <c r="I1717" s="163" t="s">
        <v>214</v>
      </c>
      <c r="J1717" s="158" t="s">
        <v>102</v>
      </c>
      <c r="K1717" s="159"/>
      <c r="L1717" s="153">
        <v>191.11</v>
      </c>
      <c r="M1717" s="154">
        <f t="shared" si="222"/>
        <v>17.98</v>
      </c>
      <c r="N1717" s="155" t="str">
        <f t="shared" si="223"/>
        <v/>
      </c>
      <c r="O1717" s="156">
        <f t="shared" si="224"/>
        <v>55620.654400000007</v>
      </c>
      <c r="P1717" s="156" t="e">
        <f t="shared" si="219"/>
        <v>#VALUE!</v>
      </c>
      <c r="Q1717" s="156" t="e">
        <f t="shared" si="220"/>
        <v>#VALUE!</v>
      </c>
      <c r="R1717" s="157" t="str">
        <f t="shared" si="225"/>
        <v>M</v>
      </c>
      <c r="S1717" s="157">
        <f t="shared" si="221"/>
        <v>17.98</v>
      </c>
      <c r="T1717" s="157">
        <f t="shared" si="218"/>
        <v>291.04000000000002</v>
      </c>
      <c r="U1717" s="157">
        <f>IF(M1717&lt;&gt;0,IF(M1717=SVS,0,IF(M1717=SVSg,0,IF(M1717=Stundenverrechnungssatz!G6687,0,IF(M1717=Stundenverrechnungssatz!I6687,0,IF(M1717=Stundenverrechnungssatz!K6687,0,IF(M1717=Stundenverrechnungssatz!M6687,0,1)))))))</f>
        <v>0</v>
      </c>
      <c r="V1717" s="20"/>
    </row>
    <row r="1718" spans="1:22" s="38" customFormat="1" ht="15" customHeight="1" x14ac:dyDescent="0.2">
      <c r="A1718" s="160">
        <v>1716</v>
      </c>
      <c r="B1718" s="161" t="s">
        <v>1858</v>
      </c>
      <c r="C1718" s="161" t="s">
        <v>1798</v>
      </c>
      <c r="D1718" s="161" t="s">
        <v>285</v>
      </c>
      <c r="E1718" s="161" t="s">
        <v>1808</v>
      </c>
      <c r="F1718" s="161" t="s">
        <v>1079</v>
      </c>
      <c r="G1718" s="161" t="s">
        <v>333</v>
      </c>
      <c r="H1718" s="162">
        <v>4.59</v>
      </c>
      <c r="I1718" s="163"/>
      <c r="J1718" s="158" t="s">
        <v>119</v>
      </c>
      <c r="K1718" s="159"/>
      <c r="L1718" s="153">
        <v>0</v>
      </c>
      <c r="M1718" s="154">
        <f t="shared" si="222"/>
        <v>17.98</v>
      </c>
      <c r="N1718" s="155">
        <f t="shared" si="223"/>
        <v>1.0000000000000001E-5</v>
      </c>
      <c r="O1718" s="156">
        <f t="shared" si="224"/>
        <v>0</v>
      </c>
      <c r="P1718" s="156">
        <f t="shared" si="219"/>
        <v>0</v>
      </c>
      <c r="Q1718" s="156">
        <f t="shared" si="220"/>
        <v>0</v>
      </c>
      <c r="R1718" s="157" t="str">
        <f t="shared" si="225"/>
        <v>n</v>
      </c>
      <c r="S1718" s="157">
        <f t="shared" si="221"/>
        <v>17.98</v>
      </c>
      <c r="T1718" s="157">
        <f t="shared" si="218"/>
        <v>0</v>
      </c>
      <c r="U1718" s="157">
        <f>IF(M1718&lt;&gt;0,IF(M1718=SVS,0,IF(M1718=SVSg,0,IF(M1718=Stundenverrechnungssatz!G6688,0,IF(M1718=Stundenverrechnungssatz!I6688,0,IF(M1718=Stundenverrechnungssatz!K6688,0,IF(M1718=Stundenverrechnungssatz!M6688,0,1)))))))</f>
        <v>0</v>
      </c>
      <c r="V1718" s="20"/>
    </row>
    <row r="1719" spans="1:22" s="38" customFormat="1" ht="15" customHeight="1" x14ac:dyDescent="0.2">
      <c r="A1719" s="160">
        <v>1717</v>
      </c>
      <c r="B1719" s="161" t="s">
        <v>1858</v>
      </c>
      <c r="C1719" s="161" t="s">
        <v>1798</v>
      </c>
      <c r="D1719" s="161" t="s">
        <v>285</v>
      </c>
      <c r="E1719" s="161" t="s">
        <v>1809</v>
      </c>
      <c r="F1719" s="161" t="s">
        <v>582</v>
      </c>
      <c r="G1719" s="161" t="s">
        <v>333</v>
      </c>
      <c r="H1719" s="162">
        <v>2.97</v>
      </c>
      <c r="I1719" s="163"/>
      <c r="J1719" s="158" t="s">
        <v>64</v>
      </c>
      <c r="K1719" s="159"/>
      <c r="L1719" s="153">
        <v>9</v>
      </c>
      <c r="M1719" s="154">
        <f t="shared" si="222"/>
        <v>17.98</v>
      </c>
      <c r="N1719" s="155" t="str">
        <f t="shared" si="223"/>
        <v/>
      </c>
      <c r="O1719" s="156">
        <f t="shared" si="224"/>
        <v>26.73</v>
      </c>
      <c r="P1719" s="156" t="e">
        <f t="shared" si="219"/>
        <v>#VALUE!</v>
      </c>
      <c r="Q1719" s="156" t="e">
        <f t="shared" si="220"/>
        <v>#VALUE!</v>
      </c>
      <c r="R1719" s="157" t="str">
        <f t="shared" si="225"/>
        <v>T</v>
      </c>
      <c r="S1719" s="157">
        <f t="shared" si="221"/>
        <v>17.98</v>
      </c>
      <c r="T1719" s="157">
        <f t="shared" si="218"/>
        <v>0</v>
      </c>
      <c r="U1719" s="157">
        <f>IF(M1719&lt;&gt;0,IF(M1719=SVS,0,IF(M1719=SVSg,0,IF(M1719=Stundenverrechnungssatz!G6689,0,IF(M1719=Stundenverrechnungssatz!I6689,0,IF(M1719=Stundenverrechnungssatz!K6689,0,IF(M1719=Stundenverrechnungssatz!M6689,0,1)))))))</f>
        <v>0</v>
      </c>
      <c r="V1719" s="20"/>
    </row>
    <row r="1720" spans="1:22" s="38" customFormat="1" ht="15" customHeight="1" x14ac:dyDescent="0.2">
      <c r="A1720" s="160">
        <v>1718</v>
      </c>
      <c r="B1720" s="161" t="s">
        <v>1858</v>
      </c>
      <c r="C1720" s="161" t="s">
        <v>1798</v>
      </c>
      <c r="D1720" s="161" t="s">
        <v>285</v>
      </c>
      <c r="E1720" s="161" t="s">
        <v>1810</v>
      </c>
      <c r="F1720" s="161" t="s">
        <v>264</v>
      </c>
      <c r="G1720" s="161" t="s">
        <v>333</v>
      </c>
      <c r="H1720" s="162">
        <v>7.29</v>
      </c>
      <c r="I1720" s="163"/>
      <c r="J1720" s="158" t="s">
        <v>119</v>
      </c>
      <c r="K1720" s="159"/>
      <c r="L1720" s="153">
        <v>0</v>
      </c>
      <c r="M1720" s="154">
        <f t="shared" si="222"/>
        <v>17.98</v>
      </c>
      <c r="N1720" s="155">
        <f t="shared" si="223"/>
        <v>1.0000000000000001E-5</v>
      </c>
      <c r="O1720" s="156">
        <f t="shared" si="224"/>
        <v>0</v>
      </c>
      <c r="P1720" s="156">
        <f t="shared" si="219"/>
        <v>0</v>
      </c>
      <c r="Q1720" s="156">
        <f t="shared" si="220"/>
        <v>0</v>
      </c>
      <c r="R1720" s="157" t="str">
        <f t="shared" si="225"/>
        <v>n</v>
      </c>
      <c r="S1720" s="157">
        <f t="shared" si="221"/>
        <v>17.98</v>
      </c>
      <c r="T1720" s="157">
        <f t="shared" si="218"/>
        <v>0</v>
      </c>
      <c r="U1720" s="157">
        <f>IF(M1720&lt;&gt;0,IF(M1720=SVS,0,IF(M1720=SVSg,0,IF(M1720=Stundenverrechnungssatz!G6690,0,IF(M1720=Stundenverrechnungssatz!I6690,0,IF(M1720=Stundenverrechnungssatz!K6690,0,IF(M1720=Stundenverrechnungssatz!M6690,0,1)))))))</f>
        <v>0</v>
      </c>
      <c r="V1720" s="20"/>
    </row>
    <row r="1721" spans="1:22" s="38" customFormat="1" ht="15" customHeight="1" x14ac:dyDescent="0.2">
      <c r="A1721" s="160">
        <v>1719</v>
      </c>
      <c r="B1721" s="161" t="s">
        <v>1858</v>
      </c>
      <c r="C1721" s="161" t="s">
        <v>1798</v>
      </c>
      <c r="D1721" s="161" t="s">
        <v>285</v>
      </c>
      <c r="E1721" s="161" t="s">
        <v>1811</v>
      </c>
      <c r="F1721" s="161" t="s">
        <v>804</v>
      </c>
      <c r="G1721" s="161" t="s">
        <v>333</v>
      </c>
      <c r="H1721" s="162">
        <v>20.68</v>
      </c>
      <c r="I1721" s="163"/>
      <c r="J1721" s="158" t="s">
        <v>52</v>
      </c>
      <c r="K1721" s="159"/>
      <c r="L1721" s="153">
        <v>191.11</v>
      </c>
      <c r="M1721" s="154">
        <f t="shared" si="222"/>
        <v>17.98</v>
      </c>
      <c r="N1721" s="155" t="str">
        <f t="shared" si="223"/>
        <v/>
      </c>
      <c r="O1721" s="156">
        <f t="shared" si="224"/>
        <v>3952.1548000000003</v>
      </c>
      <c r="P1721" s="156" t="e">
        <f t="shared" si="219"/>
        <v>#VALUE!</v>
      </c>
      <c r="Q1721" s="156" t="e">
        <f t="shared" si="220"/>
        <v>#VALUE!</v>
      </c>
      <c r="R1721" s="157" t="str">
        <f t="shared" si="225"/>
        <v>E</v>
      </c>
      <c r="S1721" s="157">
        <f t="shared" si="221"/>
        <v>17.98</v>
      </c>
      <c r="T1721" s="157">
        <f t="shared" si="218"/>
        <v>0</v>
      </c>
      <c r="U1721" s="157">
        <f>IF(M1721&lt;&gt;0,IF(M1721=SVS,0,IF(M1721=SVSg,0,IF(M1721=Stundenverrechnungssatz!G6691,0,IF(M1721=Stundenverrechnungssatz!I6691,0,IF(M1721=Stundenverrechnungssatz!K6691,0,IF(M1721=Stundenverrechnungssatz!M6691,0,1)))))))</f>
        <v>0</v>
      </c>
      <c r="V1721" s="20"/>
    </row>
    <row r="1722" spans="1:22" s="38" customFormat="1" ht="15" customHeight="1" x14ac:dyDescent="0.2">
      <c r="A1722" s="160">
        <v>1720</v>
      </c>
      <c r="B1722" s="161" t="s">
        <v>1858</v>
      </c>
      <c r="C1722" s="161" t="s">
        <v>1798</v>
      </c>
      <c r="D1722" s="161" t="s">
        <v>285</v>
      </c>
      <c r="E1722" s="161" t="s">
        <v>1812</v>
      </c>
      <c r="F1722" s="161" t="s">
        <v>235</v>
      </c>
      <c r="G1722" s="161" t="s">
        <v>333</v>
      </c>
      <c r="H1722" s="162">
        <v>7.44</v>
      </c>
      <c r="I1722" s="163"/>
      <c r="J1722" s="158" t="s">
        <v>119</v>
      </c>
      <c r="K1722" s="159"/>
      <c r="L1722" s="153">
        <v>0</v>
      </c>
      <c r="M1722" s="154">
        <f t="shared" si="222"/>
        <v>17.98</v>
      </c>
      <c r="N1722" s="155">
        <f t="shared" si="223"/>
        <v>1.0000000000000001E-5</v>
      </c>
      <c r="O1722" s="156">
        <f t="shared" si="224"/>
        <v>0</v>
      </c>
      <c r="P1722" s="156">
        <f t="shared" si="219"/>
        <v>0</v>
      </c>
      <c r="Q1722" s="156">
        <f t="shared" si="220"/>
        <v>0</v>
      </c>
      <c r="R1722" s="157" t="str">
        <f t="shared" si="225"/>
        <v>n</v>
      </c>
      <c r="S1722" s="157">
        <f t="shared" si="221"/>
        <v>17.98</v>
      </c>
      <c r="T1722" s="157">
        <f t="shared" si="218"/>
        <v>0</v>
      </c>
      <c r="U1722" s="157">
        <f>IF(M1722&lt;&gt;0,IF(M1722=SVS,0,IF(M1722=SVSg,0,IF(M1722=Stundenverrechnungssatz!G6692,0,IF(M1722=Stundenverrechnungssatz!I6692,0,IF(M1722=Stundenverrechnungssatz!K6692,0,IF(M1722=Stundenverrechnungssatz!M6692,0,1)))))))</f>
        <v>0</v>
      </c>
      <c r="V1722" s="20"/>
    </row>
    <row r="1723" spans="1:22" s="38" customFormat="1" ht="15" customHeight="1" x14ac:dyDescent="0.2">
      <c r="A1723" s="160">
        <v>1721</v>
      </c>
      <c r="B1723" s="161" t="s">
        <v>1858</v>
      </c>
      <c r="C1723" s="161" t="s">
        <v>1798</v>
      </c>
      <c r="D1723" s="161" t="s">
        <v>285</v>
      </c>
      <c r="E1723" s="161" t="s">
        <v>1813</v>
      </c>
      <c r="F1723" s="161" t="s">
        <v>1814</v>
      </c>
      <c r="G1723" s="161" t="s">
        <v>333</v>
      </c>
      <c r="H1723" s="162">
        <v>7.57</v>
      </c>
      <c r="I1723" s="163"/>
      <c r="J1723" s="158" t="s">
        <v>34</v>
      </c>
      <c r="K1723" s="159"/>
      <c r="L1723" s="153">
        <v>191.11</v>
      </c>
      <c r="M1723" s="154">
        <f t="shared" si="222"/>
        <v>17.98</v>
      </c>
      <c r="N1723" s="155" t="str">
        <f t="shared" si="223"/>
        <v/>
      </c>
      <c r="O1723" s="156">
        <f t="shared" si="224"/>
        <v>1446.7027</v>
      </c>
      <c r="P1723" s="156" t="e">
        <f t="shared" si="219"/>
        <v>#VALUE!</v>
      </c>
      <c r="Q1723" s="156" t="e">
        <f t="shared" si="220"/>
        <v>#VALUE!</v>
      </c>
      <c r="R1723" s="157" t="str">
        <f t="shared" si="225"/>
        <v>C</v>
      </c>
      <c r="S1723" s="157">
        <f t="shared" si="221"/>
        <v>17.98</v>
      </c>
      <c r="T1723" s="157">
        <f t="shared" si="218"/>
        <v>0</v>
      </c>
      <c r="U1723" s="157">
        <f>IF(M1723&lt;&gt;0,IF(M1723=SVS,0,IF(M1723=SVSg,0,IF(M1723=Stundenverrechnungssatz!G6693,0,IF(M1723=Stundenverrechnungssatz!I6693,0,IF(M1723=Stundenverrechnungssatz!K6693,0,IF(M1723=Stundenverrechnungssatz!M6693,0,1)))))))</f>
        <v>0</v>
      </c>
      <c r="V1723" s="20"/>
    </row>
    <row r="1724" spans="1:22" s="38" customFormat="1" ht="15" customHeight="1" x14ac:dyDescent="0.2">
      <c r="A1724" s="160">
        <v>1722</v>
      </c>
      <c r="B1724" s="161" t="s">
        <v>1858</v>
      </c>
      <c r="C1724" s="161" t="s">
        <v>1798</v>
      </c>
      <c r="D1724" s="161" t="s">
        <v>285</v>
      </c>
      <c r="E1724" s="161" t="s">
        <v>1815</v>
      </c>
      <c r="F1724" s="161" t="s">
        <v>589</v>
      </c>
      <c r="G1724" s="161" t="s">
        <v>333</v>
      </c>
      <c r="H1724" s="162">
        <v>16.13</v>
      </c>
      <c r="I1724" s="163"/>
      <c r="J1724" s="158" t="s">
        <v>34</v>
      </c>
      <c r="K1724" s="159"/>
      <c r="L1724" s="153">
        <v>191.11</v>
      </c>
      <c r="M1724" s="154">
        <f t="shared" si="222"/>
        <v>17.98</v>
      </c>
      <c r="N1724" s="155" t="str">
        <f t="shared" si="223"/>
        <v/>
      </c>
      <c r="O1724" s="156">
        <f t="shared" si="224"/>
        <v>3082.6043</v>
      </c>
      <c r="P1724" s="156" t="e">
        <f t="shared" si="219"/>
        <v>#VALUE!</v>
      </c>
      <c r="Q1724" s="156" t="e">
        <f t="shared" si="220"/>
        <v>#VALUE!</v>
      </c>
      <c r="R1724" s="157" t="str">
        <f t="shared" si="225"/>
        <v>C</v>
      </c>
      <c r="S1724" s="157">
        <f t="shared" si="221"/>
        <v>17.98</v>
      </c>
      <c r="T1724" s="157">
        <f t="shared" si="218"/>
        <v>0</v>
      </c>
      <c r="U1724" s="157">
        <f>IF(M1724&lt;&gt;0,IF(M1724=SVS,0,IF(M1724=SVSg,0,IF(M1724=Stundenverrechnungssatz!G6694,0,IF(M1724=Stundenverrechnungssatz!I6694,0,IF(M1724=Stundenverrechnungssatz!K6694,0,IF(M1724=Stundenverrechnungssatz!M6694,0,1)))))))</f>
        <v>0</v>
      </c>
      <c r="V1724" s="20"/>
    </row>
    <row r="1725" spans="1:22" s="38" customFormat="1" ht="15" customHeight="1" x14ac:dyDescent="0.2">
      <c r="A1725" s="160">
        <v>1723</v>
      </c>
      <c r="B1725" s="161" t="s">
        <v>1858</v>
      </c>
      <c r="C1725" s="161" t="s">
        <v>1798</v>
      </c>
      <c r="D1725" s="161" t="s">
        <v>285</v>
      </c>
      <c r="E1725" s="161" t="s">
        <v>1816</v>
      </c>
      <c r="F1725" s="161" t="s">
        <v>1113</v>
      </c>
      <c r="G1725" s="161" t="s">
        <v>333</v>
      </c>
      <c r="H1725" s="162">
        <v>7.57</v>
      </c>
      <c r="I1725" s="163"/>
      <c r="J1725" s="158" t="s">
        <v>34</v>
      </c>
      <c r="K1725" s="159"/>
      <c r="L1725" s="153">
        <v>191.11</v>
      </c>
      <c r="M1725" s="154">
        <f t="shared" si="222"/>
        <v>17.98</v>
      </c>
      <c r="N1725" s="155" t="str">
        <f t="shared" si="223"/>
        <v/>
      </c>
      <c r="O1725" s="156">
        <f t="shared" si="224"/>
        <v>1446.7027</v>
      </c>
      <c r="P1725" s="156" t="e">
        <f t="shared" si="219"/>
        <v>#VALUE!</v>
      </c>
      <c r="Q1725" s="156" t="e">
        <f t="shared" si="220"/>
        <v>#VALUE!</v>
      </c>
      <c r="R1725" s="157" t="str">
        <f t="shared" si="225"/>
        <v>C</v>
      </c>
      <c r="S1725" s="157">
        <f t="shared" si="221"/>
        <v>17.98</v>
      </c>
      <c r="T1725" s="157">
        <f t="shared" si="218"/>
        <v>0</v>
      </c>
      <c r="U1725" s="157">
        <f>IF(M1725&lt;&gt;0,IF(M1725=SVS,0,IF(M1725=SVSg,0,IF(M1725=Stundenverrechnungssatz!G6695,0,IF(M1725=Stundenverrechnungssatz!I6695,0,IF(M1725=Stundenverrechnungssatz!K6695,0,IF(M1725=Stundenverrechnungssatz!M6695,0,1)))))))</f>
        <v>0</v>
      </c>
      <c r="V1725" s="20"/>
    </row>
    <row r="1726" spans="1:22" s="38" customFormat="1" ht="15" customHeight="1" x14ac:dyDescent="0.2">
      <c r="A1726" s="160">
        <v>1724</v>
      </c>
      <c r="B1726" s="161" t="s">
        <v>1858</v>
      </c>
      <c r="C1726" s="161" t="s">
        <v>1798</v>
      </c>
      <c r="D1726" s="161" t="s">
        <v>285</v>
      </c>
      <c r="E1726" s="161" t="s">
        <v>1817</v>
      </c>
      <c r="F1726" s="161" t="s">
        <v>586</v>
      </c>
      <c r="G1726" s="161" t="s">
        <v>333</v>
      </c>
      <c r="H1726" s="162">
        <v>15.59</v>
      </c>
      <c r="I1726" s="163"/>
      <c r="J1726" s="158" t="s">
        <v>34</v>
      </c>
      <c r="K1726" s="159"/>
      <c r="L1726" s="153">
        <v>191.11</v>
      </c>
      <c r="M1726" s="154">
        <f t="shared" si="222"/>
        <v>17.98</v>
      </c>
      <c r="N1726" s="155" t="str">
        <f t="shared" si="223"/>
        <v/>
      </c>
      <c r="O1726" s="156">
        <f t="shared" si="224"/>
        <v>2979.4049</v>
      </c>
      <c r="P1726" s="156" t="e">
        <f t="shared" si="219"/>
        <v>#VALUE!</v>
      </c>
      <c r="Q1726" s="156" t="e">
        <f t="shared" si="220"/>
        <v>#VALUE!</v>
      </c>
      <c r="R1726" s="157" t="str">
        <f t="shared" si="225"/>
        <v>C</v>
      </c>
      <c r="S1726" s="157">
        <f t="shared" si="221"/>
        <v>17.98</v>
      </c>
      <c r="T1726" s="157">
        <f t="shared" ref="T1726:T1753" si="226">IF(I1726="x",H1726,0)</f>
        <v>0</v>
      </c>
      <c r="U1726" s="157">
        <f>IF(M1726&lt;&gt;0,IF(M1726=SVS,0,IF(M1726=SVSg,0,IF(M1726=Stundenverrechnungssatz!G6696,0,IF(M1726=Stundenverrechnungssatz!I6696,0,IF(M1726=Stundenverrechnungssatz!K6696,0,IF(M1726=Stundenverrechnungssatz!M6696,0,1)))))))</f>
        <v>0</v>
      </c>
      <c r="V1726" s="20"/>
    </row>
    <row r="1727" spans="1:22" s="38" customFormat="1" ht="15" customHeight="1" x14ac:dyDescent="0.2">
      <c r="A1727" s="160">
        <v>1725</v>
      </c>
      <c r="B1727" s="161" t="s">
        <v>1858</v>
      </c>
      <c r="C1727" s="161" t="s">
        <v>1798</v>
      </c>
      <c r="D1727" s="161" t="s">
        <v>650</v>
      </c>
      <c r="E1727" s="161" t="s">
        <v>1818</v>
      </c>
      <c r="F1727" s="161" t="s">
        <v>343</v>
      </c>
      <c r="G1727" s="161" t="s">
        <v>351</v>
      </c>
      <c r="H1727" s="162">
        <v>44.87</v>
      </c>
      <c r="I1727" s="163"/>
      <c r="J1727" s="158" t="s">
        <v>64</v>
      </c>
      <c r="K1727" s="159"/>
      <c r="L1727" s="153">
        <v>9</v>
      </c>
      <c r="M1727" s="154">
        <f t="shared" si="222"/>
        <v>17.98</v>
      </c>
      <c r="N1727" s="155" t="str">
        <f t="shared" si="223"/>
        <v/>
      </c>
      <c r="O1727" s="156">
        <f t="shared" si="224"/>
        <v>403.83</v>
      </c>
      <c r="P1727" s="156" t="e">
        <f t="shared" si="219"/>
        <v>#VALUE!</v>
      </c>
      <c r="Q1727" s="156" t="e">
        <f t="shared" si="220"/>
        <v>#VALUE!</v>
      </c>
      <c r="R1727" s="157" t="str">
        <f t="shared" si="225"/>
        <v>T</v>
      </c>
      <c r="S1727" s="157">
        <f t="shared" si="221"/>
        <v>17.98</v>
      </c>
      <c r="T1727" s="157">
        <f t="shared" si="226"/>
        <v>0</v>
      </c>
      <c r="U1727" s="157">
        <f>IF(M1727&lt;&gt;0,IF(M1727=SVS,0,IF(M1727=SVSg,0,IF(M1727=Stundenverrechnungssatz!G6697,0,IF(M1727=Stundenverrechnungssatz!I6697,0,IF(M1727=Stundenverrechnungssatz!K6697,0,IF(M1727=Stundenverrechnungssatz!M6697,0,1)))))))</f>
        <v>0</v>
      </c>
      <c r="V1727" s="20"/>
    </row>
    <row r="1728" spans="1:22" s="38" customFormat="1" ht="15" customHeight="1" x14ac:dyDescent="0.2">
      <c r="A1728" s="160">
        <v>1726</v>
      </c>
      <c r="B1728" s="161" t="s">
        <v>1858</v>
      </c>
      <c r="C1728" s="161" t="s">
        <v>1798</v>
      </c>
      <c r="D1728" s="161" t="s">
        <v>650</v>
      </c>
      <c r="E1728" s="161" t="s">
        <v>1819</v>
      </c>
      <c r="F1728" s="161" t="s">
        <v>234</v>
      </c>
      <c r="G1728" s="161" t="s">
        <v>351</v>
      </c>
      <c r="H1728" s="162">
        <v>2.97</v>
      </c>
      <c r="I1728" s="163"/>
      <c r="J1728" s="158" t="s">
        <v>119</v>
      </c>
      <c r="K1728" s="159"/>
      <c r="L1728" s="153">
        <v>0</v>
      </c>
      <c r="M1728" s="154">
        <f t="shared" si="222"/>
        <v>17.98</v>
      </c>
      <c r="N1728" s="155">
        <f t="shared" si="223"/>
        <v>1.0000000000000001E-5</v>
      </c>
      <c r="O1728" s="156">
        <f t="shared" si="224"/>
        <v>0</v>
      </c>
      <c r="P1728" s="156">
        <f t="shared" si="219"/>
        <v>0</v>
      </c>
      <c r="Q1728" s="156">
        <f t="shared" si="220"/>
        <v>0</v>
      </c>
      <c r="R1728" s="157" t="str">
        <f t="shared" si="225"/>
        <v>n</v>
      </c>
      <c r="S1728" s="157">
        <f t="shared" si="221"/>
        <v>17.98</v>
      </c>
      <c r="T1728" s="157">
        <f t="shared" si="226"/>
        <v>0</v>
      </c>
      <c r="U1728" s="157">
        <f>IF(M1728&lt;&gt;0,IF(M1728=SVS,0,IF(M1728=SVSg,0,IF(M1728=Stundenverrechnungssatz!G6698,0,IF(M1728=Stundenverrechnungssatz!I6698,0,IF(M1728=Stundenverrechnungssatz!K6698,0,IF(M1728=Stundenverrechnungssatz!M6698,0,1)))))))</f>
        <v>0</v>
      </c>
      <c r="V1728" s="20"/>
    </row>
    <row r="1729" spans="1:22" s="38" customFormat="1" ht="15" customHeight="1" x14ac:dyDescent="0.2">
      <c r="A1729" s="160">
        <v>1727</v>
      </c>
      <c r="B1729" s="161" t="s">
        <v>1858</v>
      </c>
      <c r="C1729" s="161" t="s">
        <v>1798</v>
      </c>
      <c r="D1729" s="161" t="s">
        <v>650</v>
      </c>
      <c r="E1729" s="161" t="s">
        <v>1211</v>
      </c>
      <c r="F1729" s="161" t="s">
        <v>1859</v>
      </c>
      <c r="G1729" s="161" t="s">
        <v>351</v>
      </c>
      <c r="H1729" s="162">
        <v>16.149999999999999</v>
      </c>
      <c r="I1729" s="163"/>
      <c r="J1729" s="158" t="s">
        <v>31</v>
      </c>
      <c r="K1729" s="159"/>
      <c r="L1729" s="153">
        <v>96.05</v>
      </c>
      <c r="M1729" s="154">
        <f t="shared" si="222"/>
        <v>17.98</v>
      </c>
      <c r="N1729" s="155" t="str">
        <f t="shared" si="223"/>
        <v/>
      </c>
      <c r="O1729" s="156">
        <f t="shared" si="224"/>
        <v>1551.2074999999998</v>
      </c>
      <c r="P1729" s="156" t="e">
        <f t="shared" si="219"/>
        <v>#VALUE!</v>
      </c>
      <c r="Q1729" s="156" t="e">
        <f t="shared" si="220"/>
        <v>#VALUE!</v>
      </c>
      <c r="R1729" s="157" t="str">
        <f t="shared" si="225"/>
        <v>A</v>
      </c>
      <c r="S1729" s="157">
        <f t="shared" si="221"/>
        <v>17.98</v>
      </c>
      <c r="T1729" s="157">
        <f t="shared" si="226"/>
        <v>0</v>
      </c>
      <c r="U1729" s="157">
        <f>IF(M1729&lt;&gt;0,IF(M1729=SVS,0,IF(M1729=SVSg,0,IF(M1729=Stundenverrechnungssatz!G6699,0,IF(M1729=Stundenverrechnungssatz!I6699,0,IF(M1729=Stundenverrechnungssatz!K6699,0,IF(M1729=Stundenverrechnungssatz!M6699,0,1)))))))</f>
        <v>0</v>
      </c>
      <c r="V1729" s="20"/>
    </row>
    <row r="1730" spans="1:22" s="38" customFormat="1" ht="15" customHeight="1" x14ac:dyDescent="0.2">
      <c r="A1730" s="160">
        <v>1728</v>
      </c>
      <c r="B1730" s="161" t="s">
        <v>1858</v>
      </c>
      <c r="C1730" s="161" t="s">
        <v>1798</v>
      </c>
      <c r="D1730" s="161" t="s">
        <v>650</v>
      </c>
      <c r="E1730" s="161" t="s">
        <v>1820</v>
      </c>
      <c r="F1730" s="161" t="s">
        <v>1821</v>
      </c>
      <c r="G1730" s="161" t="s">
        <v>1822</v>
      </c>
      <c r="H1730" s="162">
        <v>15.86</v>
      </c>
      <c r="I1730" s="163"/>
      <c r="J1730" s="158" t="s">
        <v>119</v>
      </c>
      <c r="K1730" s="159"/>
      <c r="L1730" s="153">
        <v>0</v>
      </c>
      <c r="M1730" s="154">
        <f t="shared" si="222"/>
        <v>17.98</v>
      </c>
      <c r="N1730" s="155">
        <f t="shared" si="223"/>
        <v>1.0000000000000001E-5</v>
      </c>
      <c r="O1730" s="156">
        <f t="shared" si="224"/>
        <v>0</v>
      </c>
      <c r="P1730" s="156">
        <f t="shared" si="219"/>
        <v>0</v>
      </c>
      <c r="Q1730" s="156">
        <f t="shared" si="220"/>
        <v>0</v>
      </c>
      <c r="R1730" s="157" t="str">
        <f t="shared" si="225"/>
        <v>n</v>
      </c>
      <c r="S1730" s="157">
        <f t="shared" si="221"/>
        <v>17.98</v>
      </c>
      <c r="T1730" s="157">
        <f t="shared" si="226"/>
        <v>0</v>
      </c>
      <c r="U1730" s="157">
        <f>IF(M1730&lt;&gt;0,IF(M1730=SVS,0,IF(M1730=SVSg,0,IF(M1730=Stundenverrechnungssatz!G6700,0,IF(M1730=Stundenverrechnungssatz!I6700,0,IF(M1730=Stundenverrechnungssatz!K6700,0,IF(M1730=Stundenverrechnungssatz!M6700,0,1)))))))</f>
        <v>0</v>
      </c>
      <c r="V1730" s="20"/>
    </row>
    <row r="1731" spans="1:22" s="38" customFormat="1" ht="15" customHeight="1" x14ac:dyDescent="0.2">
      <c r="A1731" s="160">
        <v>1729</v>
      </c>
      <c r="B1731" s="161" t="s">
        <v>1858</v>
      </c>
      <c r="C1731" s="161" t="s">
        <v>1798</v>
      </c>
      <c r="D1731" s="161" t="s">
        <v>650</v>
      </c>
      <c r="E1731" s="161" t="s">
        <v>1212</v>
      </c>
      <c r="F1731" s="161" t="s">
        <v>1860</v>
      </c>
      <c r="G1731" s="161" t="s">
        <v>351</v>
      </c>
      <c r="H1731" s="162">
        <v>12.15</v>
      </c>
      <c r="I1731" s="163"/>
      <c r="J1731" s="158" t="s">
        <v>31</v>
      </c>
      <c r="K1731" s="159"/>
      <c r="L1731" s="153">
        <v>96.05</v>
      </c>
      <c r="M1731" s="154">
        <f t="shared" si="222"/>
        <v>17.98</v>
      </c>
      <c r="N1731" s="155" t="str">
        <f t="shared" si="223"/>
        <v/>
      </c>
      <c r="O1731" s="156">
        <f t="shared" si="224"/>
        <v>1167.0074999999999</v>
      </c>
      <c r="P1731" s="156" t="e">
        <f t="shared" si="219"/>
        <v>#VALUE!</v>
      </c>
      <c r="Q1731" s="156" t="e">
        <f t="shared" si="220"/>
        <v>#VALUE!</v>
      </c>
      <c r="R1731" s="157" t="str">
        <f t="shared" si="225"/>
        <v>A</v>
      </c>
      <c r="S1731" s="157">
        <f t="shared" si="221"/>
        <v>17.98</v>
      </c>
      <c r="T1731" s="157">
        <f t="shared" si="226"/>
        <v>0</v>
      </c>
      <c r="U1731" s="157">
        <f>IF(M1731&lt;&gt;0,IF(M1731=SVS,0,IF(M1731=SVSg,0,IF(M1731=Stundenverrechnungssatz!G6701,0,IF(M1731=Stundenverrechnungssatz!I6701,0,IF(M1731=Stundenverrechnungssatz!K6701,0,IF(M1731=Stundenverrechnungssatz!M6701,0,1)))))))</f>
        <v>0</v>
      </c>
      <c r="V1731" s="20"/>
    </row>
    <row r="1732" spans="1:22" s="38" customFormat="1" ht="15" customHeight="1" x14ac:dyDescent="0.2">
      <c r="A1732" s="160">
        <v>1730</v>
      </c>
      <c r="B1732" s="161" t="s">
        <v>1858</v>
      </c>
      <c r="C1732" s="161" t="s">
        <v>1798</v>
      </c>
      <c r="D1732" s="161" t="s">
        <v>650</v>
      </c>
      <c r="E1732" s="161" t="s">
        <v>1213</v>
      </c>
      <c r="F1732" s="161" t="s">
        <v>1860</v>
      </c>
      <c r="G1732" s="161" t="s">
        <v>351</v>
      </c>
      <c r="H1732" s="162">
        <v>12.15</v>
      </c>
      <c r="I1732" s="163"/>
      <c r="J1732" s="158" t="s">
        <v>31</v>
      </c>
      <c r="K1732" s="159"/>
      <c r="L1732" s="153">
        <v>96.05</v>
      </c>
      <c r="M1732" s="154">
        <f t="shared" si="222"/>
        <v>17.98</v>
      </c>
      <c r="N1732" s="155" t="str">
        <f t="shared" si="223"/>
        <v/>
      </c>
      <c r="O1732" s="156">
        <f t="shared" si="224"/>
        <v>1167.0074999999999</v>
      </c>
      <c r="P1732" s="156" t="e">
        <f t="shared" si="219"/>
        <v>#VALUE!</v>
      </c>
      <c r="Q1732" s="156" t="e">
        <f t="shared" si="220"/>
        <v>#VALUE!</v>
      </c>
      <c r="R1732" s="157" t="str">
        <f t="shared" si="225"/>
        <v>A</v>
      </c>
      <c r="S1732" s="157">
        <f t="shared" si="221"/>
        <v>17.98</v>
      </c>
      <c r="T1732" s="157">
        <f t="shared" si="226"/>
        <v>0</v>
      </c>
      <c r="U1732" s="157">
        <f>IF(M1732&lt;&gt;0,IF(M1732=SVS,0,IF(M1732=SVSg,0,IF(M1732=Stundenverrechnungssatz!G6702,0,IF(M1732=Stundenverrechnungssatz!I6702,0,IF(M1732=Stundenverrechnungssatz!K6702,0,IF(M1732=Stundenverrechnungssatz!M6702,0,1)))))))</f>
        <v>0</v>
      </c>
      <c r="V1732" s="20"/>
    </row>
    <row r="1733" spans="1:22" s="38" customFormat="1" ht="15" customHeight="1" x14ac:dyDescent="0.2">
      <c r="A1733" s="160">
        <v>1731</v>
      </c>
      <c r="B1733" s="161" t="s">
        <v>1858</v>
      </c>
      <c r="C1733" s="161" t="s">
        <v>1798</v>
      </c>
      <c r="D1733" s="161" t="s">
        <v>650</v>
      </c>
      <c r="E1733" s="161" t="s">
        <v>1205</v>
      </c>
      <c r="F1733" s="161" t="s">
        <v>212</v>
      </c>
      <c r="G1733" s="161" t="s">
        <v>351</v>
      </c>
      <c r="H1733" s="162">
        <v>54.83</v>
      </c>
      <c r="I1733" s="163" t="s">
        <v>214</v>
      </c>
      <c r="J1733" s="158" t="s">
        <v>55</v>
      </c>
      <c r="K1733" s="159"/>
      <c r="L1733" s="153">
        <v>96.05</v>
      </c>
      <c r="M1733" s="154">
        <f t="shared" si="222"/>
        <v>17.98</v>
      </c>
      <c r="N1733" s="155" t="str">
        <f t="shared" si="223"/>
        <v/>
      </c>
      <c r="O1733" s="156">
        <f t="shared" si="224"/>
        <v>5266.4214999999995</v>
      </c>
      <c r="P1733" s="156" t="e">
        <f t="shared" ref="P1733:P1754" si="227">O1733/N1733</f>
        <v>#VALUE!</v>
      </c>
      <c r="Q1733" s="156" t="e">
        <f t="shared" ref="Q1733:Q1754" si="228">P1733*M1733</f>
        <v>#VALUE!</v>
      </c>
      <c r="R1733" s="157" t="str">
        <f t="shared" si="225"/>
        <v>F</v>
      </c>
      <c r="S1733" s="157">
        <f t="shared" ref="S1733:S1753" si="229">IF(M1733=SVS,M1733,"")</f>
        <v>17.98</v>
      </c>
      <c r="T1733" s="157">
        <f t="shared" si="226"/>
        <v>54.83</v>
      </c>
      <c r="U1733" s="157">
        <f>IF(M1733&lt;&gt;0,IF(M1733=SVS,0,IF(M1733=SVSg,0,IF(M1733=Stundenverrechnungssatz!G6703,0,IF(M1733=Stundenverrechnungssatz!I6703,0,IF(M1733=Stundenverrechnungssatz!K6703,0,IF(M1733=Stundenverrechnungssatz!M6703,0,1)))))))</f>
        <v>0</v>
      </c>
      <c r="V1733" s="20"/>
    </row>
    <row r="1734" spans="1:22" s="38" customFormat="1" ht="15" customHeight="1" x14ac:dyDescent="0.2">
      <c r="A1734" s="160">
        <v>1732</v>
      </c>
      <c r="B1734" s="161" t="s">
        <v>1858</v>
      </c>
      <c r="C1734" s="161" t="s">
        <v>1798</v>
      </c>
      <c r="D1734" s="161" t="s">
        <v>650</v>
      </c>
      <c r="E1734" s="161" t="s">
        <v>1823</v>
      </c>
      <c r="F1734" s="161" t="s">
        <v>1861</v>
      </c>
      <c r="G1734" s="161" t="s">
        <v>351</v>
      </c>
      <c r="H1734" s="162">
        <v>63.81</v>
      </c>
      <c r="I1734" s="163" t="s">
        <v>214</v>
      </c>
      <c r="J1734" s="158" t="s">
        <v>50</v>
      </c>
      <c r="K1734" s="159"/>
      <c r="L1734" s="153">
        <v>191.11</v>
      </c>
      <c r="M1734" s="154">
        <f t="shared" ref="M1734:M1797" si="230">SVS</f>
        <v>17.98</v>
      </c>
      <c r="N1734" s="155" t="str">
        <f t="shared" ref="N1734:N1797" si="231">IF(VLOOKUP(J1734,Vorgaben,4,FALSE)=0,"",VLOOKUP(J1734,Vorgaben,4,FALSE))</f>
        <v/>
      </c>
      <c r="O1734" s="156">
        <f t="shared" ref="O1734:O1797" si="232">H1734*L1734</f>
        <v>12194.7291</v>
      </c>
      <c r="P1734" s="156" t="e">
        <f t="shared" si="227"/>
        <v>#VALUE!</v>
      </c>
      <c r="Q1734" s="156" t="e">
        <f t="shared" si="228"/>
        <v>#VALUE!</v>
      </c>
      <c r="R1734" s="157" t="str">
        <f t="shared" si="225"/>
        <v>B</v>
      </c>
      <c r="S1734" s="157">
        <f t="shared" si="229"/>
        <v>17.98</v>
      </c>
      <c r="T1734" s="157">
        <f t="shared" si="226"/>
        <v>63.81</v>
      </c>
      <c r="U1734" s="157">
        <f>IF(M1734&lt;&gt;0,IF(M1734=SVS,0,IF(M1734=SVSg,0,IF(M1734=Stundenverrechnungssatz!G6704,0,IF(M1734=Stundenverrechnungssatz!I6704,0,IF(M1734=Stundenverrechnungssatz!K6704,0,IF(M1734=Stundenverrechnungssatz!M6704,0,1)))))))</f>
        <v>0</v>
      </c>
      <c r="V1734" s="20"/>
    </row>
    <row r="1735" spans="1:22" s="38" customFormat="1" ht="15" customHeight="1" x14ac:dyDescent="0.2">
      <c r="A1735" s="160">
        <v>1733</v>
      </c>
      <c r="B1735" s="161" t="s">
        <v>1858</v>
      </c>
      <c r="C1735" s="161" t="s">
        <v>1798</v>
      </c>
      <c r="D1735" s="161" t="s">
        <v>650</v>
      </c>
      <c r="E1735" s="161" t="s">
        <v>1824</v>
      </c>
      <c r="F1735" s="161" t="s">
        <v>212</v>
      </c>
      <c r="G1735" s="161" t="s">
        <v>351</v>
      </c>
      <c r="H1735" s="162">
        <v>49.77</v>
      </c>
      <c r="I1735" s="163" t="s">
        <v>214</v>
      </c>
      <c r="J1735" s="158" t="s">
        <v>36</v>
      </c>
      <c r="K1735" s="159"/>
      <c r="L1735" s="153">
        <v>191.11</v>
      </c>
      <c r="M1735" s="154">
        <f t="shared" si="230"/>
        <v>17.98</v>
      </c>
      <c r="N1735" s="155" t="str">
        <f t="shared" si="231"/>
        <v/>
      </c>
      <c r="O1735" s="156">
        <f t="shared" si="232"/>
        <v>9511.5447000000004</v>
      </c>
      <c r="P1735" s="156" t="e">
        <f t="shared" si="227"/>
        <v>#VALUE!</v>
      </c>
      <c r="Q1735" s="156" t="e">
        <f t="shared" si="228"/>
        <v>#VALUE!</v>
      </c>
      <c r="R1735" s="157" t="str">
        <f t="shared" si="225"/>
        <v>F</v>
      </c>
      <c r="S1735" s="157">
        <f t="shared" si="229"/>
        <v>17.98</v>
      </c>
      <c r="T1735" s="157">
        <f t="shared" si="226"/>
        <v>49.77</v>
      </c>
      <c r="U1735" s="157">
        <f>IF(M1735&lt;&gt;0,IF(M1735=SVS,0,IF(M1735=SVSg,0,IF(M1735=Stundenverrechnungssatz!G6705,0,IF(M1735=Stundenverrechnungssatz!I6705,0,IF(M1735=Stundenverrechnungssatz!K6705,0,IF(M1735=Stundenverrechnungssatz!M6705,0,1)))))))</f>
        <v>0</v>
      </c>
      <c r="V1735" s="20"/>
    </row>
    <row r="1736" spans="1:22" s="38" customFormat="1" ht="15" customHeight="1" x14ac:dyDescent="0.2">
      <c r="A1736" s="160">
        <v>1734</v>
      </c>
      <c r="B1736" s="161" t="s">
        <v>1858</v>
      </c>
      <c r="C1736" s="161" t="s">
        <v>1798</v>
      </c>
      <c r="D1736" s="161" t="s">
        <v>650</v>
      </c>
      <c r="E1736" s="161" t="s">
        <v>1825</v>
      </c>
      <c r="F1736" s="161" t="s">
        <v>596</v>
      </c>
      <c r="G1736" s="161" t="s">
        <v>351</v>
      </c>
      <c r="H1736" s="162">
        <v>11.88</v>
      </c>
      <c r="I1736" s="163"/>
      <c r="J1736" s="158" t="s">
        <v>63</v>
      </c>
      <c r="K1736" s="159"/>
      <c r="L1736" s="153">
        <v>38.08</v>
      </c>
      <c r="M1736" s="154">
        <f t="shared" si="230"/>
        <v>17.98</v>
      </c>
      <c r="N1736" s="155" t="str">
        <f t="shared" si="231"/>
        <v/>
      </c>
      <c r="O1736" s="156">
        <f t="shared" si="232"/>
        <v>452.3904</v>
      </c>
      <c r="P1736" s="156" t="e">
        <f t="shared" si="227"/>
        <v>#VALUE!</v>
      </c>
      <c r="Q1736" s="156" t="e">
        <f t="shared" si="228"/>
        <v>#VALUE!</v>
      </c>
      <c r="R1736" s="157" t="str">
        <f t="shared" si="225"/>
        <v>T</v>
      </c>
      <c r="S1736" s="157">
        <f t="shared" si="229"/>
        <v>17.98</v>
      </c>
      <c r="T1736" s="157">
        <f t="shared" si="226"/>
        <v>0</v>
      </c>
      <c r="U1736" s="157">
        <f>IF(M1736&lt;&gt;0,IF(M1736=SVS,0,IF(M1736=SVSg,0,IF(M1736=Stundenverrechnungssatz!G6706,0,IF(M1736=Stundenverrechnungssatz!I6706,0,IF(M1736=Stundenverrechnungssatz!K6706,0,IF(M1736=Stundenverrechnungssatz!M6706,0,1)))))))</f>
        <v>0</v>
      </c>
      <c r="V1736" s="20"/>
    </row>
    <row r="1737" spans="1:22" s="38" customFormat="1" ht="15" customHeight="1" x14ac:dyDescent="0.2">
      <c r="A1737" s="160">
        <v>1735</v>
      </c>
      <c r="B1737" s="161" t="s">
        <v>1858</v>
      </c>
      <c r="C1737" s="161" t="s">
        <v>1798</v>
      </c>
      <c r="D1737" s="161" t="s">
        <v>650</v>
      </c>
      <c r="E1737" s="161" t="s">
        <v>1826</v>
      </c>
      <c r="F1737" s="161" t="s">
        <v>227</v>
      </c>
      <c r="G1737" s="161" t="s">
        <v>351</v>
      </c>
      <c r="H1737" s="162">
        <v>146.87</v>
      </c>
      <c r="I1737" s="163"/>
      <c r="J1737" s="158" t="s">
        <v>38</v>
      </c>
      <c r="K1737" s="159"/>
      <c r="L1737" s="153">
        <v>96.05</v>
      </c>
      <c r="M1737" s="154">
        <f t="shared" si="230"/>
        <v>17.98</v>
      </c>
      <c r="N1737" s="155" t="str">
        <f t="shared" si="231"/>
        <v/>
      </c>
      <c r="O1737" s="156">
        <f t="shared" si="232"/>
        <v>14106.863499999999</v>
      </c>
      <c r="P1737" s="156" t="e">
        <f t="shared" si="227"/>
        <v>#VALUE!</v>
      </c>
      <c r="Q1737" s="156" t="e">
        <f t="shared" si="228"/>
        <v>#VALUE!</v>
      </c>
      <c r="R1737" s="157" t="str">
        <f t="shared" si="225"/>
        <v>D</v>
      </c>
      <c r="S1737" s="157">
        <f t="shared" si="229"/>
        <v>17.98</v>
      </c>
      <c r="T1737" s="157">
        <f t="shared" si="226"/>
        <v>0</v>
      </c>
      <c r="U1737" s="157">
        <f>IF(M1737&lt;&gt;0,IF(M1737=SVS,0,IF(M1737=SVSg,0,IF(M1737=Stundenverrechnungssatz!G6707,0,IF(M1737=Stundenverrechnungssatz!I6707,0,IF(M1737=Stundenverrechnungssatz!K6707,0,IF(M1737=Stundenverrechnungssatz!M6707,0,1)))))))</f>
        <v>0</v>
      </c>
      <c r="V1737" s="20"/>
    </row>
    <row r="1738" spans="1:22" s="38" customFormat="1" ht="15" customHeight="1" x14ac:dyDescent="0.2">
      <c r="A1738" s="160">
        <v>1736</v>
      </c>
      <c r="B1738" s="161" t="s">
        <v>1858</v>
      </c>
      <c r="C1738" s="161" t="s">
        <v>1798</v>
      </c>
      <c r="D1738" s="161" t="s">
        <v>650</v>
      </c>
      <c r="E1738" s="161" t="s">
        <v>1827</v>
      </c>
      <c r="F1738" s="161" t="s">
        <v>421</v>
      </c>
      <c r="G1738" s="161" t="s">
        <v>351</v>
      </c>
      <c r="H1738" s="162">
        <v>6.18</v>
      </c>
      <c r="I1738" s="163"/>
      <c r="J1738" s="158" t="s">
        <v>61</v>
      </c>
      <c r="K1738" s="159"/>
      <c r="L1738" s="153">
        <v>191.11</v>
      </c>
      <c r="M1738" s="154">
        <f t="shared" si="230"/>
        <v>17.98</v>
      </c>
      <c r="N1738" s="155" t="str">
        <f t="shared" si="231"/>
        <v/>
      </c>
      <c r="O1738" s="156">
        <f t="shared" si="232"/>
        <v>1181.0598</v>
      </c>
      <c r="P1738" s="156" t="e">
        <f t="shared" si="227"/>
        <v>#VALUE!</v>
      </c>
      <c r="Q1738" s="156" t="e">
        <f t="shared" si="228"/>
        <v>#VALUE!</v>
      </c>
      <c r="R1738" s="157" t="str">
        <f t="shared" si="225"/>
        <v>K</v>
      </c>
      <c r="S1738" s="157">
        <f t="shared" si="229"/>
        <v>17.98</v>
      </c>
      <c r="T1738" s="157">
        <f t="shared" si="226"/>
        <v>0</v>
      </c>
      <c r="U1738" s="157">
        <f>IF(M1738&lt;&gt;0,IF(M1738=SVS,0,IF(M1738=SVSg,0,IF(M1738=Stundenverrechnungssatz!G6708,0,IF(M1738=Stundenverrechnungssatz!I6708,0,IF(M1738=Stundenverrechnungssatz!K6708,0,IF(M1738=Stundenverrechnungssatz!M6708,0,1)))))))</f>
        <v>0</v>
      </c>
      <c r="V1738" s="20"/>
    </row>
    <row r="1739" spans="1:22" s="38" customFormat="1" ht="15" customHeight="1" x14ac:dyDescent="0.2">
      <c r="A1739" s="160">
        <v>1737</v>
      </c>
      <c r="B1739" s="161" t="s">
        <v>1858</v>
      </c>
      <c r="C1739" s="161" t="s">
        <v>1798</v>
      </c>
      <c r="D1739" s="161" t="s">
        <v>650</v>
      </c>
      <c r="E1739" s="161" t="s">
        <v>1828</v>
      </c>
      <c r="F1739" s="161" t="s">
        <v>342</v>
      </c>
      <c r="G1739" s="161" t="s">
        <v>1822</v>
      </c>
      <c r="H1739" s="162">
        <v>28.93</v>
      </c>
      <c r="I1739" s="163"/>
      <c r="J1739" s="158" t="s">
        <v>66</v>
      </c>
      <c r="K1739" s="159"/>
      <c r="L1739" s="153">
        <v>1</v>
      </c>
      <c r="M1739" s="154">
        <f t="shared" si="230"/>
        <v>17.98</v>
      </c>
      <c r="N1739" s="155" t="str">
        <f t="shared" si="231"/>
        <v/>
      </c>
      <c r="O1739" s="156">
        <f t="shared" si="232"/>
        <v>28.93</v>
      </c>
      <c r="P1739" s="156" t="e">
        <f t="shared" si="227"/>
        <v>#VALUE!</v>
      </c>
      <c r="Q1739" s="156" t="e">
        <f t="shared" si="228"/>
        <v>#VALUE!</v>
      </c>
      <c r="R1739" s="157" t="str">
        <f t="shared" si="225"/>
        <v>T</v>
      </c>
      <c r="S1739" s="157">
        <f t="shared" si="229"/>
        <v>17.98</v>
      </c>
      <c r="T1739" s="157">
        <f t="shared" si="226"/>
        <v>0</v>
      </c>
      <c r="U1739" s="157">
        <f>IF(M1739&lt;&gt;0,IF(M1739=SVS,0,IF(M1739=SVSg,0,IF(M1739=Stundenverrechnungssatz!G6709,0,IF(M1739=Stundenverrechnungssatz!I6709,0,IF(M1739=Stundenverrechnungssatz!K6709,0,IF(M1739=Stundenverrechnungssatz!M6709,0,1)))))))</f>
        <v>0</v>
      </c>
      <c r="V1739" s="20"/>
    </row>
    <row r="1740" spans="1:22" s="38" customFormat="1" ht="15" customHeight="1" x14ac:dyDescent="0.2">
      <c r="A1740" s="160">
        <v>1738</v>
      </c>
      <c r="B1740" s="161" t="s">
        <v>1858</v>
      </c>
      <c r="C1740" s="161" t="s">
        <v>1798</v>
      </c>
      <c r="D1740" s="161" t="s">
        <v>650</v>
      </c>
      <c r="E1740" s="161" t="s">
        <v>1829</v>
      </c>
      <c r="F1740" s="161" t="s">
        <v>1830</v>
      </c>
      <c r="G1740" s="161" t="s">
        <v>1822</v>
      </c>
      <c r="H1740" s="162">
        <v>11.99</v>
      </c>
      <c r="I1740" s="163"/>
      <c r="J1740" s="158" t="s">
        <v>119</v>
      </c>
      <c r="K1740" s="159"/>
      <c r="L1740" s="153">
        <v>0</v>
      </c>
      <c r="M1740" s="154">
        <f t="shared" si="230"/>
        <v>17.98</v>
      </c>
      <c r="N1740" s="155">
        <f t="shared" si="231"/>
        <v>1.0000000000000001E-5</v>
      </c>
      <c r="O1740" s="156">
        <f t="shared" si="232"/>
        <v>0</v>
      </c>
      <c r="P1740" s="156">
        <f t="shared" si="227"/>
        <v>0</v>
      </c>
      <c r="Q1740" s="156">
        <f t="shared" si="228"/>
        <v>0</v>
      </c>
      <c r="R1740" s="157" t="str">
        <f t="shared" si="225"/>
        <v>n</v>
      </c>
      <c r="S1740" s="157">
        <f t="shared" si="229"/>
        <v>17.98</v>
      </c>
      <c r="T1740" s="157">
        <f t="shared" si="226"/>
        <v>0</v>
      </c>
      <c r="U1740" s="157">
        <f>IF(M1740&lt;&gt;0,IF(M1740=SVS,0,IF(M1740=SVSg,0,IF(M1740=Stundenverrechnungssatz!G6710,0,IF(M1740=Stundenverrechnungssatz!I6710,0,IF(M1740=Stundenverrechnungssatz!K6710,0,IF(M1740=Stundenverrechnungssatz!M6710,0,1)))))))</f>
        <v>0</v>
      </c>
      <c r="V1740" s="20"/>
    </row>
    <row r="1741" spans="1:22" s="38" customFormat="1" ht="15" customHeight="1" x14ac:dyDescent="0.2">
      <c r="A1741" s="160">
        <v>1739</v>
      </c>
      <c r="B1741" s="161" t="s">
        <v>1858</v>
      </c>
      <c r="C1741" s="161" t="s">
        <v>1798</v>
      </c>
      <c r="D1741" s="161" t="s">
        <v>650</v>
      </c>
      <c r="E1741" s="161" t="s">
        <v>1831</v>
      </c>
      <c r="F1741" s="161" t="s">
        <v>1862</v>
      </c>
      <c r="G1741" s="161" t="s">
        <v>351</v>
      </c>
      <c r="H1741" s="162">
        <v>23.71</v>
      </c>
      <c r="I1741" s="163" t="s">
        <v>214</v>
      </c>
      <c r="J1741" s="158" t="s">
        <v>31</v>
      </c>
      <c r="K1741" s="159"/>
      <c r="L1741" s="153">
        <v>96.05</v>
      </c>
      <c r="M1741" s="154">
        <f t="shared" si="230"/>
        <v>17.98</v>
      </c>
      <c r="N1741" s="155" t="str">
        <f t="shared" si="231"/>
        <v/>
      </c>
      <c r="O1741" s="156">
        <f t="shared" si="232"/>
        <v>2277.3454999999999</v>
      </c>
      <c r="P1741" s="156" t="e">
        <f t="shared" si="227"/>
        <v>#VALUE!</v>
      </c>
      <c r="Q1741" s="156" t="e">
        <f t="shared" si="228"/>
        <v>#VALUE!</v>
      </c>
      <c r="R1741" s="157" t="str">
        <f t="shared" si="225"/>
        <v>A</v>
      </c>
      <c r="S1741" s="157">
        <f t="shared" si="229"/>
        <v>17.98</v>
      </c>
      <c r="T1741" s="157">
        <f t="shared" si="226"/>
        <v>23.71</v>
      </c>
      <c r="U1741" s="157">
        <f>IF(M1741&lt;&gt;0,IF(M1741=SVS,0,IF(M1741=SVSg,0,IF(M1741=Stundenverrechnungssatz!G6711,0,IF(M1741=Stundenverrechnungssatz!I6711,0,IF(M1741=Stundenverrechnungssatz!K6711,0,IF(M1741=Stundenverrechnungssatz!M6711,0,1)))))))</f>
        <v>0</v>
      </c>
      <c r="V1741" s="20"/>
    </row>
    <row r="1742" spans="1:22" s="38" customFormat="1" ht="15" customHeight="1" x14ac:dyDescent="0.2">
      <c r="A1742" s="160">
        <v>1740</v>
      </c>
      <c r="B1742" s="161" t="s">
        <v>1858</v>
      </c>
      <c r="C1742" s="161" t="s">
        <v>1798</v>
      </c>
      <c r="D1742" s="161" t="s">
        <v>650</v>
      </c>
      <c r="E1742" s="161" t="s">
        <v>1832</v>
      </c>
      <c r="F1742" s="161" t="s">
        <v>582</v>
      </c>
      <c r="G1742" s="161" t="s">
        <v>351</v>
      </c>
      <c r="H1742" s="162">
        <v>8.5</v>
      </c>
      <c r="I1742" s="163"/>
      <c r="J1742" s="158" t="s">
        <v>119</v>
      </c>
      <c r="K1742" s="159"/>
      <c r="L1742" s="153">
        <v>0</v>
      </c>
      <c r="M1742" s="154">
        <f t="shared" si="230"/>
        <v>17.98</v>
      </c>
      <c r="N1742" s="155">
        <f t="shared" si="231"/>
        <v>1.0000000000000001E-5</v>
      </c>
      <c r="O1742" s="156">
        <f t="shared" si="232"/>
        <v>0</v>
      </c>
      <c r="P1742" s="156">
        <f t="shared" si="227"/>
        <v>0</v>
      </c>
      <c r="Q1742" s="156">
        <f t="shared" si="228"/>
        <v>0</v>
      </c>
      <c r="R1742" s="157" t="str">
        <f t="shared" si="225"/>
        <v>n</v>
      </c>
      <c r="S1742" s="157">
        <f t="shared" si="229"/>
        <v>17.98</v>
      </c>
      <c r="T1742" s="157">
        <f t="shared" si="226"/>
        <v>0</v>
      </c>
      <c r="U1742" s="157">
        <f>IF(M1742&lt;&gt;0,IF(M1742=SVS,0,IF(M1742=SVSg,0,IF(M1742=Stundenverrechnungssatz!G6712,0,IF(M1742=Stundenverrechnungssatz!I6712,0,IF(M1742=Stundenverrechnungssatz!K6712,0,IF(M1742=Stundenverrechnungssatz!M6712,0,1)))))))</f>
        <v>0</v>
      </c>
      <c r="V1742" s="20"/>
    </row>
    <row r="1743" spans="1:22" s="38" customFormat="1" ht="15" customHeight="1" x14ac:dyDescent="0.2">
      <c r="A1743" s="160">
        <v>1741</v>
      </c>
      <c r="B1743" s="161" t="s">
        <v>1858</v>
      </c>
      <c r="C1743" s="161" t="s">
        <v>1798</v>
      </c>
      <c r="D1743" s="161" t="s">
        <v>650</v>
      </c>
      <c r="E1743" s="161" t="s">
        <v>1833</v>
      </c>
      <c r="F1743" s="161" t="s">
        <v>1863</v>
      </c>
      <c r="G1743" s="161" t="s">
        <v>351</v>
      </c>
      <c r="H1743" s="162">
        <v>15.12</v>
      </c>
      <c r="I1743" s="163"/>
      <c r="J1743" s="158" t="s">
        <v>31</v>
      </c>
      <c r="K1743" s="159"/>
      <c r="L1743" s="153">
        <v>96.05</v>
      </c>
      <c r="M1743" s="154">
        <f t="shared" si="230"/>
        <v>17.98</v>
      </c>
      <c r="N1743" s="155" t="str">
        <f t="shared" si="231"/>
        <v/>
      </c>
      <c r="O1743" s="156">
        <f t="shared" si="232"/>
        <v>1452.2759999999998</v>
      </c>
      <c r="P1743" s="156" t="e">
        <f t="shared" si="227"/>
        <v>#VALUE!</v>
      </c>
      <c r="Q1743" s="156" t="e">
        <f t="shared" si="228"/>
        <v>#VALUE!</v>
      </c>
      <c r="R1743" s="157" t="str">
        <f t="shared" si="225"/>
        <v>A</v>
      </c>
      <c r="S1743" s="157">
        <f t="shared" si="229"/>
        <v>17.98</v>
      </c>
      <c r="T1743" s="157">
        <f t="shared" si="226"/>
        <v>0</v>
      </c>
      <c r="U1743" s="157">
        <f>IF(M1743&lt;&gt;0,IF(M1743=SVS,0,IF(M1743=SVSg,0,IF(M1743=Stundenverrechnungssatz!G6713,0,IF(M1743=Stundenverrechnungssatz!I6713,0,IF(M1743=Stundenverrechnungssatz!K6713,0,IF(M1743=Stundenverrechnungssatz!M6713,0,1)))))))</f>
        <v>0</v>
      </c>
      <c r="V1743" s="20"/>
    </row>
    <row r="1744" spans="1:22" s="38" customFormat="1" ht="15" customHeight="1" x14ac:dyDescent="0.2">
      <c r="A1744" s="160">
        <v>1742</v>
      </c>
      <c r="B1744" s="161" t="s">
        <v>1858</v>
      </c>
      <c r="C1744" s="161" t="s">
        <v>1798</v>
      </c>
      <c r="D1744" s="161" t="s">
        <v>650</v>
      </c>
      <c r="E1744" s="161" t="s">
        <v>1834</v>
      </c>
      <c r="F1744" s="161" t="s">
        <v>1864</v>
      </c>
      <c r="G1744" s="161" t="s">
        <v>351</v>
      </c>
      <c r="H1744" s="162">
        <v>33.049999999999997</v>
      </c>
      <c r="I1744" s="163"/>
      <c r="J1744" s="158" t="s">
        <v>31</v>
      </c>
      <c r="K1744" s="159"/>
      <c r="L1744" s="153">
        <v>96.05</v>
      </c>
      <c r="M1744" s="154">
        <f t="shared" si="230"/>
        <v>17.98</v>
      </c>
      <c r="N1744" s="155" t="str">
        <f t="shared" si="231"/>
        <v/>
      </c>
      <c r="O1744" s="156">
        <f t="shared" si="232"/>
        <v>3174.4524999999994</v>
      </c>
      <c r="P1744" s="156" t="e">
        <f t="shared" si="227"/>
        <v>#VALUE!</v>
      </c>
      <c r="Q1744" s="156" t="e">
        <f t="shared" si="228"/>
        <v>#VALUE!</v>
      </c>
      <c r="R1744" s="157" t="str">
        <f t="shared" ref="R1744:R1753" si="233">LEFT(J1744,1)</f>
        <v>A</v>
      </c>
      <c r="S1744" s="157">
        <f t="shared" si="229"/>
        <v>17.98</v>
      </c>
      <c r="T1744" s="157">
        <f t="shared" si="226"/>
        <v>0</v>
      </c>
      <c r="U1744" s="157">
        <f>IF(M1744&lt;&gt;0,IF(M1744=SVS,0,IF(M1744=SVSg,0,IF(M1744=Stundenverrechnungssatz!G6714,0,IF(M1744=Stundenverrechnungssatz!I6714,0,IF(M1744=Stundenverrechnungssatz!K6714,0,IF(M1744=Stundenverrechnungssatz!M6714,0,1)))))))</f>
        <v>0</v>
      </c>
      <c r="V1744" s="20"/>
    </row>
    <row r="1745" spans="1:22" s="38" customFormat="1" ht="15" customHeight="1" x14ac:dyDescent="0.2">
      <c r="A1745" s="160">
        <v>1743</v>
      </c>
      <c r="B1745" s="161" t="s">
        <v>1858</v>
      </c>
      <c r="C1745" s="161" t="s">
        <v>1798</v>
      </c>
      <c r="D1745" s="161" t="s">
        <v>650</v>
      </c>
      <c r="E1745" s="161" t="s">
        <v>1835</v>
      </c>
      <c r="F1745" s="161" t="s">
        <v>1865</v>
      </c>
      <c r="G1745" s="161" t="s">
        <v>351</v>
      </c>
      <c r="H1745" s="162">
        <v>14.19</v>
      </c>
      <c r="I1745" s="163"/>
      <c r="J1745" s="158" t="s">
        <v>31</v>
      </c>
      <c r="K1745" s="159"/>
      <c r="L1745" s="153">
        <v>96.05</v>
      </c>
      <c r="M1745" s="154">
        <f t="shared" si="230"/>
        <v>17.98</v>
      </c>
      <c r="N1745" s="155" t="str">
        <f t="shared" si="231"/>
        <v/>
      </c>
      <c r="O1745" s="156">
        <f t="shared" si="232"/>
        <v>1362.9494999999999</v>
      </c>
      <c r="P1745" s="156" t="e">
        <f t="shared" si="227"/>
        <v>#VALUE!</v>
      </c>
      <c r="Q1745" s="156" t="e">
        <f t="shared" si="228"/>
        <v>#VALUE!</v>
      </c>
      <c r="R1745" s="157" t="str">
        <f t="shared" si="233"/>
        <v>A</v>
      </c>
      <c r="S1745" s="157">
        <f t="shared" si="229"/>
        <v>17.98</v>
      </c>
      <c r="T1745" s="157">
        <f t="shared" si="226"/>
        <v>0</v>
      </c>
      <c r="U1745" s="157">
        <f>IF(M1745&lt;&gt;0,IF(M1745=SVS,0,IF(M1745=SVSg,0,IF(M1745=Stundenverrechnungssatz!G6715,0,IF(M1745=Stundenverrechnungssatz!I6715,0,IF(M1745=Stundenverrechnungssatz!K6715,0,IF(M1745=Stundenverrechnungssatz!M6715,0,1)))))))</f>
        <v>0</v>
      </c>
      <c r="V1745" s="20"/>
    </row>
    <row r="1746" spans="1:22" s="38" customFormat="1" ht="15" customHeight="1" x14ac:dyDescent="0.2">
      <c r="A1746" s="160">
        <v>1744</v>
      </c>
      <c r="B1746" s="161" t="s">
        <v>1858</v>
      </c>
      <c r="C1746" s="161" t="s">
        <v>1798</v>
      </c>
      <c r="D1746" s="161" t="s">
        <v>650</v>
      </c>
      <c r="E1746" s="161" t="s">
        <v>1836</v>
      </c>
      <c r="F1746" s="161" t="s">
        <v>1148</v>
      </c>
      <c r="G1746" s="161" t="s">
        <v>351</v>
      </c>
      <c r="H1746" s="162">
        <v>8.19</v>
      </c>
      <c r="I1746" s="163"/>
      <c r="J1746" s="158" t="s">
        <v>119</v>
      </c>
      <c r="K1746" s="159"/>
      <c r="L1746" s="153">
        <v>0</v>
      </c>
      <c r="M1746" s="154">
        <f t="shared" si="230"/>
        <v>17.98</v>
      </c>
      <c r="N1746" s="155">
        <f t="shared" si="231"/>
        <v>1.0000000000000001E-5</v>
      </c>
      <c r="O1746" s="156">
        <f t="shared" si="232"/>
        <v>0</v>
      </c>
      <c r="P1746" s="156">
        <f t="shared" si="227"/>
        <v>0</v>
      </c>
      <c r="Q1746" s="156">
        <f t="shared" si="228"/>
        <v>0</v>
      </c>
      <c r="R1746" s="157" t="str">
        <f t="shared" si="233"/>
        <v>n</v>
      </c>
      <c r="S1746" s="157">
        <f t="shared" si="229"/>
        <v>17.98</v>
      </c>
      <c r="T1746" s="157">
        <f t="shared" si="226"/>
        <v>0</v>
      </c>
      <c r="U1746" s="157">
        <f>IF(M1746&lt;&gt;0,IF(M1746=SVS,0,IF(M1746=SVSg,0,IF(M1746=Stundenverrechnungssatz!G6716,0,IF(M1746=Stundenverrechnungssatz!I6716,0,IF(M1746=Stundenverrechnungssatz!K6716,0,IF(M1746=Stundenverrechnungssatz!M6716,0,1)))))))</f>
        <v>0</v>
      </c>
      <c r="V1746" s="20"/>
    </row>
    <row r="1747" spans="1:22" s="38" customFormat="1" ht="15" customHeight="1" x14ac:dyDescent="0.2">
      <c r="A1747" s="160">
        <v>1745</v>
      </c>
      <c r="B1747" s="161" t="s">
        <v>1858</v>
      </c>
      <c r="C1747" s="161" t="s">
        <v>1798</v>
      </c>
      <c r="D1747" s="161" t="s">
        <v>650</v>
      </c>
      <c r="E1747" s="161" t="s">
        <v>1209</v>
      </c>
      <c r="F1747" s="161" t="s">
        <v>1866</v>
      </c>
      <c r="G1747" s="161" t="s">
        <v>351</v>
      </c>
      <c r="H1747" s="162">
        <v>15.79</v>
      </c>
      <c r="I1747" s="163"/>
      <c r="J1747" s="158" t="s">
        <v>31</v>
      </c>
      <c r="K1747" s="159"/>
      <c r="L1747" s="153">
        <v>96.05</v>
      </c>
      <c r="M1747" s="154">
        <f t="shared" si="230"/>
        <v>17.98</v>
      </c>
      <c r="N1747" s="155" t="str">
        <f t="shared" si="231"/>
        <v/>
      </c>
      <c r="O1747" s="156">
        <f t="shared" si="232"/>
        <v>1516.6294999999998</v>
      </c>
      <c r="P1747" s="156" t="e">
        <f t="shared" si="227"/>
        <v>#VALUE!</v>
      </c>
      <c r="Q1747" s="156" t="e">
        <f t="shared" si="228"/>
        <v>#VALUE!</v>
      </c>
      <c r="R1747" s="157" t="str">
        <f t="shared" si="233"/>
        <v>A</v>
      </c>
      <c r="S1747" s="157">
        <f t="shared" si="229"/>
        <v>17.98</v>
      </c>
      <c r="T1747" s="157">
        <f t="shared" si="226"/>
        <v>0</v>
      </c>
      <c r="U1747" s="157">
        <f>IF(M1747&lt;&gt;0,IF(M1747=SVS,0,IF(M1747=SVSg,0,IF(M1747=Stundenverrechnungssatz!G6717,0,IF(M1747=Stundenverrechnungssatz!I6717,0,IF(M1747=Stundenverrechnungssatz!K6717,0,IF(M1747=Stundenverrechnungssatz!M6717,0,1)))))))</f>
        <v>0</v>
      </c>
      <c r="V1747" s="20"/>
    </row>
    <row r="1748" spans="1:22" s="38" customFormat="1" ht="15" customHeight="1" x14ac:dyDescent="0.2">
      <c r="A1748" s="160">
        <v>1746</v>
      </c>
      <c r="B1748" s="161" t="s">
        <v>1858</v>
      </c>
      <c r="C1748" s="161" t="s">
        <v>1798</v>
      </c>
      <c r="D1748" s="161" t="s">
        <v>650</v>
      </c>
      <c r="E1748" s="161" t="s">
        <v>1214</v>
      </c>
      <c r="F1748" s="161" t="s">
        <v>1867</v>
      </c>
      <c r="G1748" s="161" t="s">
        <v>351</v>
      </c>
      <c r="H1748" s="162">
        <v>16.149999999999999</v>
      </c>
      <c r="I1748" s="163"/>
      <c r="J1748" s="158" t="s">
        <v>31</v>
      </c>
      <c r="K1748" s="159"/>
      <c r="L1748" s="153">
        <v>96.05</v>
      </c>
      <c r="M1748" s="154">
        <f t="shared" si="230"/>
        <v>17.98</v>
      </c>
      <c r="N1748" s="155" t="str">
        <f t="shared" si="231"/>
        <v/>
      </c>
      <c r="O1748" s="156">
        <f t="shared" si="232"/>
        <v>1551.2074999999998</v>
      </c>
      <c r="P1748" s="156" t="e">
        <f t="shared" si="227"/>
        <v>#VALUE!</v>
      </c>
      <c r="Q1748" s="156" t="e">
        <f t="shared" si="228"/>
        <v>#VALUE!</v>
      </c>
      <c r="R1748" s="157" t="str">
        <f t="shared" si="233"/>
        <v>A</v>
      </c>
      <c r="S1748" s="157">
        <f t="shared" si="229"/>
        <v>17.98</v>
      </c>
      <c r="T1748" s="157">
        <f t="shared" si="226"/>
        <v>0</v>
      </c>
      <c r="U1748" s="157">
        <f>IF(M1748&lt;&gt;0,IF(M1748=SVS,0,IF(M1748=SVSg,0,IF(M1748=Stundenverrechnungssatz!G6718,0,IF(M1748=Stundenverrechnungssatz!I6718,0,IF(M1748=Stundenverrechnungssatz!K6718,0,IF(M1748=Stundenverrechnungssatz!M6718,0,1)))))))</f>
        <v>0</v>
      </c>
      <c r="V1748" s="20"/>
    </row>
    <row r="1749" spans="1:22" s="38" customFormat="1" ht="15" customHeight="1" x14ac:dyDescent="0.2">
      <c r="A1749" s="160">
        <v>1747</v>
      </c>
      <c r="B1749" s="161" t="s">
        <v>1858</v>
      </c>
      <c r="C1749" s="161" t="s">
        <v>1798</v>
      </c>
      <c r="D1749" s="161" t="s">
        <v>650</v>
      </c>
      <c r="E1749" s="161" t="s">
        <v>1215</v>
      </c>
      <c r="F1749" s="161" t="s">
        <v>1868</v>
      </c>
      <c r="G1749" s="161" t="s">
        <v>351</v>
      </c>
      <c r="H1749" s="162">
        <v>16.149999999999999</v>
      </c>
      <c r="I1749" s="163"/>
      <c r="J1749" s="158" t="s">
        <v>31</v>
      </c>
      <c r="K1749" s="159"/>
      <c r="L1749" s="153">
        <v>96.05</v>
      </c>
      <c r="M1749" s="154">
        <f t="shared" si="230"/>
        <v>17.98</v>
      </c>
      <c r="N1749" s="155" t="str">
        <f t="shared" si="231"/>
        <v/>
      </c>
      <c r="O1749" s="156">
        <f t="shared" si="232"/>
        <v>1551.2074999999998</v>
      </c>
      <c r="P1749" s="156" t="e">
        <f t="shared" si="227"/>
        <v>#VALUE!</v>
      </c>
      <c r="Q1749" s="156" t="e">
        <f t="shared" si="228"/>
        <v>#VALUE!</v>
      </c>
      <c r="R1749" s="157" t="str">
        <f t="shared" si="233"/>
        <v>A</v>
      </c>
      <c r="S1749" s="157">
        <f t="shared" si="229"/>
        <v>17.98</v>
      </c>
      <c r="T1749" s="157">
        <f t="shared" si="226"/>
        <v>0</v>
      </c>
      <c r="U1749" s="157">
        <f>IF(M1749&lt;&gt;0,IF(M1749=SVS,0,IF(M1749=SVSg,0,IF(M1749=Stundenverrechnungssatz!G6719,0,IF(M1749=Stundenverrechnungssatz!I6719,0,IF(M1749=Stundenverrechnungssatz!K6719,0,IF(M1749=Stundenverrechnungssatz!M6719,0,1)))))))</f>
        <v>0</v>
      </c>
      <c r="V1749" s="20"/>
    </row>
    <row r="1750" spans="1:22" s="38" customFormat="1" ht="15" customHeight="1" x14ac:dyDescent="0.2">
      <c r="A1750" s="160">
        <v>1748</v>
      </c>
      <c r="B1750" s="161" t="s">
        <v>1858</v>
      </c>
      <c r="C1750" s="161" t="s">
        <v>1798</v>
      </c>
      <c r="D1750" s="161" t="s">
        <v>650</v>
      </c>
      <c r="E1750" s="161" t="s">
        <v>1837</v>
      </c>
      <c r="F1750" s="161" t="s">
        <v>1869</v>
      </c>
      <c r="G1750" s="161" t="s">
        <v>351</v>
      </c>
      <c r="H1750" s="162">
        <v>14.95</v>
      </c>
      <c r="I1750" s="163"/>
      <c r="J1750" s="158" t="s">
        <v>31</v>
      </c>
      <c r="K1750" s="159"/>
      <c r="L1750" s="153">
        <v>96.05</v>
      </c>
      <c r="M1750" s="154">
        <f t="shared" si="230"/>
        <v>17.98</v>
      </c>
      <c r="N1750" s="155" t="str">
        <f t="shared" si="231"/>
        <v/>
      </c>
      <c r="O1750" s="156">
        <f t="shared" si="232"/>
        <v>1435.9475</v>
      </c>
      <c r="P1750" s="156" t="e">
        <f t="shared" si="227"/>
        <v>#VALUE!</v>
      </c>
      <c r="Q1750" s="156" t="e">
        <f t="shared" si="228"/>
        <v>#VALUE!</v>
      </c>
      <c r="R1750" s="157" t="str">
        <f t="shared" si="233"/>
        <v>A</v>
      </c>
      <c r="S1750" s="157">
        <f t="shared" si="229"/>
        <v>17.98</v>
      </c>
      <c r="T1750" s="157">
        <f t="shared" si="226"/>
        <v>0</v>
      </c>
      <c r="U1750" s="157">
        <f>IF(M1750&lt;&gt;0,IF(M1750=SVS,0,IF(M1750=SVSg,0,IF(M1750=Stundenverrechnungssatz!G6720,0,IF(M1750=Stundenverrechnungssatz!I6720,0,IF(M1750=Stundenverrechnungssatz!K6720,0,IF(M1750=Stundenverrechnungssatz!M6720,0,1)))))))</f>
        <v>0</v>
      </c>
      <c r="V1750" s="20"/>
    </row>
    <row r="1751" spans="1:22" s="38" customFormat="1" ht="15" customHeight="1" x14ac:dyDescent="0.2">
      <c r="A1751" s="160">
        <v>1749</v>
      </c>
      <c r="B1751" s="161" t="s">
        <v>1858</v>
      </c>
      <c r="C1751" s="161" t="s">
        <v>1798</v>
      </c>
      <c r="D1751" s="161" t="s">
        <v>650</v>
      </c>
      <c r="E1751" s="161" t="s">
        <v>1838</v>
      </c>
      <c r="F1751" s="161" t="s">
        <v>212</v>
      </c>
      <c r="G1751" s="161" t="s">
        <v>351</v>
      </c>
      <c r="H1751" s="162">
        <v>16.149999999999999</v>
      </c>
      <c r="I1751" s="163" t="s">
        <v>214</v>
      </c>
      <c r="J1751" s="158" t="s">
        <v>36</v>
      </c>
      <c r="K1751" s="159"/>
      <c r="L1751" s="153">
        <v>191.11</v>
      </c>
      <c r="M1751" s="154">
        <f t="shared" si="230"/>
        <v>17.98</v>
      </c>
      <c r="N1751" s="155" t="str">
        <f t="shared" si="231"/>
        <v/>
      </c>
      <c r="O1751" s="156">
        <f t="shared" si="232"/>
        <v>3086.4265</v>
      </c>
      <c r="P1751" s="156" t="e">
        <f t="shared" si="227"/>
        <v>#VALUE!</v>
      </c>
      <c r="Q1751" s="156" t="e">
        <f t="shared" si="228"/>
        <v>#VALUE!</v>
      </c>
      <c r="R1751" s="157" t="str">
        <f t="shared" si="233"/>
        <v>F</v>
      </c>
      <c r="S1751" s="157">
        <f t="shared" si="229"/>
        <v>17.98</v>
      </c>
      <c r="T1751" s="157">
        <f t="shared" si="226"/>
        <v>16.149999999999999</v>
      </c>
      <c r="U1751" s="157">
        <f>IF(M1751&lt;&gt;0,IF(M1751=SVS,0,IF(M1751=SVSg,0,IF(M1751=Stundenverrechnungssatz!G6721,0,IF(M1751=Stundenverrechnungssatz!I6721,0,IF(M1751=Stundenverrechnungssatz!K6721,0,IF(M1751=Stundenverrechnungssatz!M6721,0,1)))))))</f>
        <v>0</v>
      </c>
      <c r="V1751" s="20"/>
    </row>
    <row r="1752" spans="1:22" s="38" customFormat="1" ht="15" customHeight="1" x14ac:dyDescent="0.2">
      <c r="A1752" s="160">
        <v>1750</v>
      </c>
      <c r="B1752" s="161" t="s">
        <v>1858</v>
      </c>
      <c r="C1752" s="161" t="s">
        <v>1798</v>
      </c>
      <c r="D1752" s="161" t="s">
        <v>650</v>
      </c>
      <c r="E1752" s="161" t="s">
        <v>1839</v>
      </c>
      <c r="F1752" s="161" t="s">
        <v>231</v>
      </c>
      <c r="G1752" s="161" t="s">
        <v>351</v>
      </c>
      <c r="H1752" s="162">
        <v>12.96</v>
      </c>
      <c r="I1752" s="163"/>
      <c r="J1752" s="158" t="s">
        <v>52</v>
      </c>
      <c r="K1752" s="159"/>
      <c r="L1752" s="153">
        <v>191.11</v>
      </c>
      <c r="M1752" s="154">
        <f t="shared" si="230"/>
        <v>17.98</v>
      </c>
      <c r="N1752" s="155" t="str">
        <f t="shared" si="231"/>
        <v/>
      </c>
      <c r="O1752" s="156">
        <f t="shared" si="232"/>
        <v>2476.7856000000002</v>
      </c>
      <c r="P1752" s="156" t="e">
        <f t="shared" si="227"/>
        <v>#VALUE!</v>
      </c>
      <c r="Q1752" s="156" t="e">
        <f t="shared" si="228"/>
        <v>#VALUE!</v>
      </c>
      <c r="R1752" s="157" t="str">
        <f t="shared" si="233"/>
        <v>E</v>
      </c>
      <c r="S1752" s="157">
        <f t="shared" si="229"/>
        <v>17.98</v>
      </c>
      <c r="T1752" s="157">
        <f t="shared" si="226"/>
        <v>0</v>
      </c>
      <c r="U1752" s="157">
        <f>IF(M1752&lt;&gt;0,IF(M1752=SVS,0,IF(M1752=SVSg,0,IF(M1752=Stundenverrechnungssatz!G6722,0,IF(M1752=Stundenverrechnungssatz!I6722,0,IF(M1752=Stundenverrechnungssatz!K6722,0,IF(M1752=Stundenverrechnungssatz!M6722,0,1)))))))</f>
        <v>0</v>
      </c>
      <c r="V1752" s="20"/>
    </row>
    <row r="1753" spans="1:22" s="38" customFormat="1" ht="15" customHeight="1" x14ac:dyDescent="0.2">
      <c r="A1753" s="160">
        <v>1751</v>
      </c>
      <c r="B1753" s="161" t="s">
        <v>1858</v>
      </c>
      <c r="C1753" s="161" t="s">
        <v>1798</v>
      </c>
      <c r="D1753" s="161" t="s">
        <v>650</v>
      </c>
      <c r="E1753" s="161" t="s">
        <v>1840</v>
      </c>
      <c r="F1753" s="161" t="s">
        <v>589</v>
      </c>
      <c r="G1753" s="161" t="s">
        <v>333</v>
      </c>
      <c r="H1753" s="162">
        <v>9.98</v>
      </c>
      <c r="I1753" s="163"/>
      <c r="J1753" s="158" t="s">
        <v>34</v>
      </c>
      <c r="K1753" s="159"/>
      <c r="L1753" s="153">
        <v>191.11</v>
      </c>
      <c r="M1753" s="154">
        <f t="shared" si="230"/>
        <v>17.98</v>
      </c>
      <c r="N1753" s="155" t="str">
        <f t="shared" si="231"/>
        <v/>
      </c>
      <c r="O1753" s="156">
        <f t="shared" si="232"/>
        <v>1907.2778000000003</v>
      </c>
      <c r="P1753" s="156" t="e">
        <f t="shared" si="227"/>
        <v>#VALUE!</v>
      </c>
      <c r="Q1753" s="156" t="e">
        <f t="shared" si="228"/>
        <v>#VALUE!</v>
      </c>
      <c r="R1753" s="157" t="str">
        <f t="shared" si="233"/>
        <v>C</v>
      </c>
      <c r="S1753" s="157">
        <f t="shared" si="229"/>
        <v>17.98</v>
      </c>
      <c r="T1753" s="157">
        <f t="shared" si="226"/>
        <v>0</v>
      </c>
      <c r="U1753" s="157">
        <f>IF(M1753&lt;&gt;0,IF(M1753=SVS,0,IF(M1753=SVSg,0,IF(M1753=Stundenverrechnungssatz!G6723,0,IF(M1753=Stundenverrechnungssatz!I6723,0,IF(M1753=Stundenverrechnungssatz!K6723,0,IF(M1753=Stundenverrechnungssatz!M6723,0,1)))))))</f>
        <v>0</v>
      </c>
      <c r="V1753" s="20"/>
    </row>
    <row r="1754" spans="1:22" s="38" customFormat="1" ht="15" customHeight="1" x14ac:dyDescent="0.2">
      <c r="A1754" s="160">
        <v>1752</v>
      </c>
      <c r="B1754" s="161" t="s">
        <v>1858</v>
      </c>
      <c r="C1754" s="161" t="s">
        <v>1798</v>
      </c>
      <c r="D1754" s="161" t="s">
        <v>650</v>
      </c>
      <c r="E1754" s="161" t="s">
        <v>1841</v>
      </c>
      <c r="F1754" s="161" t="s">
        <v>590</v>
      </c>
      <c r="G1754" s="161" t="s">
        <v>333</v>
      </c>
      <c r="H1754" s="162">
        <v>13.89</v>
      </c>
      <c r="I1754" s="163"/>
      <c r="J1754" s="158" t="s">
        <v>34</v>
      </c>
      <c r="K1754" s="159"/>
      <c r="L1754" s="153">
        <v>191.11</v>
      </c>
      <c r="M1754" s="154">
        <f t="shared" si="230"/>
        <v>17.98</v>
      </c>
      <c r="N1754" s="155" t="str">
        <f t="shared" si="231"/>
        <v/>
      </c>
      <c r="O1754" s="156">
        <f t="shared" si="232"/>
        <v>2654.5179000000003</v>
      </c>
      <c r="P1754" s="156" t="e">
        <f t="shared" si="227"/>
        <v>#VALUE!</v>
      </c>
      <c r="Q1754" s="156" t="e">
        <f t="shared" si="228"/>
        <v>#VALUE!</v>
      </c>
      <c r="R1754" s="157">
        <v>164.55</v>
      </c>
      <c r="S1754" s="157">
        <v>234.1</v>
      </c>
      <c r="T1754" s="157" t="e">
        <f t="shared" ref="T1754" si="234">L1754*Q1754</f>
        <v>#VALUE!</v>
      </c>
      <c r="U1754" s="157" t="e">
        <f t="shared" ref="U1754" si="235">T1754/S1754</f>
        <v>#VALUE!</v>
      </c>
      <c r="V1754" s="20"/>
    </row>
    <row r="1755" spans="1:22" s="38" customFormat="1" ht="15" customHeight="1" x14ac:dyDescent="0.2">
      <c r="A1755" s="160">
        <v>1753</v>
      </c>
      <c r="B1755" s="161" t="s">
        <v>1877</v>
      </c>
      <c r="C1755" s="161"/>
      <c r="D1755" s="161" t="s">
        <v>285</v>
      </c>
      <c r="E1755" s="161">
        <v>1</v>
      </c>
      <c r="F1755" s="161" t="s">
        <v>212</v>
      </c>
      <c r="G1755" s="161" t="s">
        <v>221</v>
      </c>
      <c r="H1755" s="162">
        <v>27.48</v>
      </c>
      <c r="I1755" s="163"/>
      <c r="J1755" s="158" t="s">
        <v>36</v>
      </c>
      <c r="K1755" s="159"/>
      <c r="L1755" s="153">
        <v>251.89</v>
      </c>
      <c r="M1755" s="154">
        <f t="shared" si="230"/>
        <v>17.98</v>
      </c>
      <c r="N1755" s="155" t="str">
        <f t="shared" si="231"/>
        <v/>
      </c>
      <c r="O1755" s="156">
        <f t="shared" si="232"/>
        <v>6921.9371999999994</v>
      </c>
      <c r="P1755" s="156" t="e">
        <f t="shared" ref="P1755:P1818" si="236">O1755/N1755</f>
        <v>#VALUE!</v>
      </c>
      <c r="Q1755" s="156" t="e">
        <f t="shared" ref="Q1755:Q1818" si="237">P1755*M1755</f>
        <v>#VALUE!</v>
      </c>
      <c r="R1755" s="157"/>
      <c r="S1755" s="157"/>
      <c r="T1755" s="157"/>
      <c r="U1755" s="157"/>
      <c r="V1755" s="20"/>
    </row>
    <row r="1756" spans="1:22" s="38" customFormat="1" ht="15" customHeight="1" x14ac:dyDescent="0.2">
      <c r="A1756" s="160">
        <v>1754</v>
      </c>
      <c r="B1756" s="161" t="s">
        <v>1877</v>
      </c>
      <c r="C1756" s="161"/>
      <c r="D1756" s="161" t="s">
        <v>285</v>
      </c>
      <c r="E1756" s="161" t="s">
        <v>1878</v>
      </c>
      <c r="F1756" s="161" t="s">
        <v>212</v>
      </c>
      <c r="G1756" s="161" t="s">
        <v>363</v>
      </c>
      <c r="H1756" s="162">
        <v>11.6</v>
      </c>
      <c r="I1756" s="163"/>
      <c r="J1756" s="158" t="s">
        <v>36</v>
      </c>
      <c r="K1756" s="159"/>
      <c r="L1756" s="153">
        <v>251.89</v>
      </c>
      <c r="M1756" s="154">
        <f t="shared" si="230"/>
        <v>17.98</v>
      </c>
      <c r="N1756" s="155" t="str">
        <f t="shared" si="231"/>
        <v/>
      </c>
      <c r="O1756" s="156">
        <f t="shared" si="232"/>
        <v>2921.924</v>
      </c>
      <c r="P1756" s="156" t="e">
        <f t="shared" si="236"/>
        <v>#VALUE!</v>
      </c>
      <c r="Q1756" s="156" t="e">
        <f t="shared" si="237"/>
        <v>#VALUE!</v>
      </c>
      <c r="R1756" s="157"/>
      <c r="S1756" s="157"/>
      <c r="T1756" s="157"/>
      <c r="U1756" s="157"/>
      <c r="V1756" s="20"/>
    </row>
    <row r="1757" spans="1:22" s="38" customFormat="1" ht="15" customHeight="1" x14ac:dyDescent="0.2">
      <c r="A1757" s="160">
        <v>1755</v>
      </c>
      <c r="B1757" s="161" t="s">
        <v>1877</v>
      </c>
      <c r="C1757" s="161"/>
      <c r="D1757" s="161" t="s">
        <v>285</v>
      </c>
      <c r="E1757" s="161">
        <v>2</v>
      </c>
      <c r="F1757" s="161" t="s">
        <v>1879</v>
      </c>
      <c r="G1757" s="161" t="s">
        <v>219</v>
      </c>
      <c r="H1757" s="162">
        <v>4.6900000000000004</v>
      </c>
      <c r="I1757" s="163"/>
      <c r="J1757" s="158" t="s">
        <v>63</v>
      </c>
      <c r="K1757" s="159"/>
      <c r="L1757" s="153">
        <v>50.38</v>
      </c>
      <c r="M1757" s="154">
        <f t="shared" si="230"/>
        <v>17.98</v>
      </c>
      <c r="N1757" s="155" t="str">
        <f t="shared" si="231"/>
        <v/>
      </c>
      <c r="O1757" s="156">
        <f t="shared" si="232"/>
        <v>236.28220000000005</v>
      </c>
      <c r="P1757" s="156" t="e">
        <f t="shared" si="236"/>
        <v>#VALUE!</v>
      </c>
      <c r="Q1757" s="156" t="e">
        <f t="shared" si="237"/>
        <v>#VALUE!</v>
      </c>
      <c r="R1757" s="157"/>
      <c r="S1757" s="157"/>
      <c r="T1757" s="157"/>
      <c r="U1757" s="157"/>
      <c r="V1757" s="20"/>
    </row>
    <row r="1758" spans="1:22" s="38" customFormat="1" ht="15" customHeight="1" x14ac:dyDescent="0.2">
      <c r="A1758" s="160">
        <v>1756</v>
      </c>
      <c r="B1758" s="161" t="s">
        <v>1877</v>
      </c>
      <c r="C1758" s="161"/>
      <c r="D1758" s="161" t="s">
        <v>285</v>
      </c>
      <c r="E1758" s="161">
        <v>3</v>
      </c>
      <c r="F1758" s="161" t="s">
        <v>1880</v>
      </c>
      <c r="G1758" s="161" t="s">
        <v>217</v>
      </c>
      <c r="H1758" s="162">
        <v>18.03</v>
      </c>
      <c r="I1758" s="163"/>
      <c r="J1758" s="158" t="s">
        <v>63</v>
      </c>
      <c r="K1758" s="159"/>
      <c r="L1758" s="153">
        <v>50.38</v>
      </c>
      <c r="M1758" s="154">
        <f t="shared" si="230"/>
        <v>17.98</v>
      </c>
      <c r="N1758" s="155" t="str">
        <f t="shared" si="231"/>
        <v/>
      </c>
      <c r="O1758" s="156">
        <f t="shared" si="232"/>
        <v>908.35140000000013</v>
      </c>
      <c r="P1758" s="156" t="e">
        <f t="shared" si="236"/>
        <v>#VALUE!</v>
      </c>
      <c r="Q1758" s="156" t="e">
        <f t="shared" si="237"/>
        <v>#VALUE!</v>
      </c>
      <c r="R1758" s="157"/>
      <c r="S1758" s="157"/>
      <c r="T1758" s="157"/>
      <c r="U1758" s="157"/>
      <c r="V1758" s="20"/>
    </row>
    <row r="1759" spans="1:22" s="38" customFormat="1" ht="15" customHeight="1" x14ac:dyDescent="0.2">
      <c r="A1759" s="160">
        <v>1757</v>
      </c>
      <c r="B1759" s="161" t="s">
        <v>1877</v>
      </c>
      <c r="C1759" s="161"/>
      <c r="D1759" s="161" t="s">
        <v>285</v>
      </c>
      <c r="E1759" s="161">
        <v>4</v>
      </c>
      <c r="F1759" s="161" t="s">
        <v>43</v>
      </c>
      <c r="G1759" s="161" t="s">
        <v>531</v>
      </c>
      <c r="H1759" s="162">
        <v>21.97</v>
      </c>
      <c r="I1759" s="163"/>
      <c r="J1759" s="158" t="s">
        <v>31</v>
      </c>
      <c r="K1759" s="159"/>
      <c r="L1759" s="153">
        <v>125.95</v>
      </c>
      <c r="M1759" s="154">
        <f t="shared" si="230"/>
        <v>17.98</v>
      </c>
      <c r="N1759" s="155" t="str">
        <f t="shared" si="231"/>
        <v/>
      </c>
      <c r="O1759" s="156">
        <f t="shared" si="232"/>
        <v>2767.1214999999997</v>
      </c>
      <c r="P1759" s="156" t="e">
        <f t="shared" si="236"/>
        <v>#VALUE!</v>
      </c>
      <c r="Q1759" s="156" t="e">
        <f t="shared" si="237"/>
        <v>#VALUE!</v>
      </c>
      <c r="R1759" s="157"/>
      <c r="S1759" s="157"/>
      <c r="T1759" s="157"/>
      <c r="U1759" s="157"/>
      <c r="V1759" s="20"/>
    </row>
    <row r="1760" spans="1:22" s="38" customFormat="1" ht="15" customHeight="1" x14ac:dyDescent="0.2">
      <c r="A1760" s="160">
        <v>1758</v>
      </c>
      <c r="B1760" s="161" t="s">
        <v>1877</v>
      </c>
      <c r="C1760" s="161"/>
      <c r="D1760" s="161" t="s">
        <v>285</v>
      </c>
      <c r="E1760" s="161">
        <v>5</v>
      </c>
      <c r="F1760" s="161" t="s">
        <v>43</v>
      </c>
      <c r="G1760" s="161" t="s">
        <v>217</v>
      </c>
      <c r="H1760" s="162">
        <v>16.79</v>
      </c>
      <c r="I1760" s="163"/>
      <c r="J1760" s="158" t="s">
        <v>31</v>
      </c>
      <c r="K1760" s="159"/>
      <c r="L1760" s="153">
        <v>125.95</v>
      </c>
      <c r="M1760" s="154">
        <f t="shared" si="230"/>
        <v>17.98</v>
      </c>
      <c r="N1760" s="155" t="str">
        <f t="shared" si="231"/>
        <v/>
      </c>
      <c r="O1760" s="156">
        <f t="shared" si="232"/>
        <v>2114.7004999999999</v>
      </c>
      <c r="P1760" s="156" t="e">
        <f t="shared" si="236"/>
        <v>#VALUE!</v>
      </c>
      <c r="Q1760" s="156" t="e">
        <f t="shared" si="237"/>
        <v>#VALUE!</v>
      </c>
      <c r="R1760" s="157"/>
      <c r="S1760" s="157"/>
      <c r="T1760" s="157"/>
      <c r="U1760" s="157"/>
      <c r="V1760" s="20"/>
    </row>
    <row r="1761" spans="1:22" s="38" customFormat="1" ht="15" customHeight="1" x14ac:dyDescent="0.2">
      <c r="A1761" s="160">
        <v>1759</v>
      </c>
      <c r="B1761" s="161" t="s">
        <v>1877</v>
      </c>
      <c r="C1761" s="161"/>
      <c r="D1761" s="161" t="s">
        <v>285</v>
      </c>
      <c r="E1761" s="161">
        <v>6</v>
      </c>
      <c r="F1761" s="161" t="s">
        <v>212</v>
      </c>
      <c r="G1761" s="161" t="s">
        <v>531</v>
      </c>
      <c r="H1761" s="162">
        <v>7.1</v>
      </c>
      <c r="I1761" s="163"/>
      <c r="J1761" s="158" t="s">
        <v>36</v>
      </c>
      <c r="K1761" s="159"/>
      <c r="L1761" s="153">
        <v>251.89</v>
      </c>
      <c r="M1761" s="154">
        <f t="shared" si="230"/>
        <v>17.98</v>
      </c>
      <c r="N1761" s="155" t="str">
        <f t="shared" si="231"/>
        <v/>
      </c>
      <c r="O1761" s="156">
        <f t="shared" si="232"/>
        <v>1788.4189999999999</v>
      </c>
      <c r="P1761" s="156" t="e">
        <f t="shared" si="236"/>
        <v>#VALUE!</v>
      </c>
      <c r="Q1761" s="156" t="e">
        <f t="shared" si="237"/>
        <v>#VALUE!</v>
      </c>
      <c r="R1761" s="157"/>
      <c r="S1761" s="157"/>
      <c r="T1761" s="157"/>
      <c r="U1761" s="157"/>
      <c r="V1761" s="20"/>
    </row>
    <row r="1762" spans="1:22" s="38" customFormat="1" ht="15" customHeight="1" x14ac:dyDescent="0.2">
      <c r="A1762" s="160">
        <v>1760</v>
      </c>
      <c r="B1762" s="161" t="s">
        <v>1877</v>
      </c>
      <c r="C1762" s="161"/>
      <c r="D1762" s="161" t="s">
        <v>285</v>
      </c>
      <c r="E1762" s="161">
        <v>7</v>
      </c>
      <c r="F1762" s="161" t="s">
        <v>1881</v>
      </c>
      <c r="G1762" s="161" t="s">
        <v>217</v>
      </c>
      <c r="H1762" s="162">
        <v>4.4800000000000004</v>
      </c>
      <c r="I1762" s="163"/>
      <c r="J1762" s="158" t="s">
        <v>63</v>
      </c>
      <c r="K1762" s="159"/>
      <c r="L1762" s="153">
        <v>50.38</v>
      </c>
      <c r="M1762" s="154">
        <f t="shared" si="230"/>
        <v>17.98</v>
      </c>
      <c r="N1762" s="155" t="str">
        <f t="shared" si="231"/>
        <v/>
      </c>
      <c r="O1762" s="156">
        <f t="shared" si="232"/>
        <v>225.70240000000004</v>
      </c>
      <c r="P1762" s="156" t="e">
        <f t="shared" si="236"/>
        <v>#VALUE!</v>
      </c>
      <c r="Q1762" s="156" t="e">
        <f t="shared" si="237"/>
        <v>#VALUE!</v>
      </c>
      <c r="R1762" s="157"/>
      <c r="S1762" s="157"/>
      <c r="T1762" s="157"/>
      <c r="U1762" s="157"/>
      <c r="V1762" s="20"/>
    </row>
    <row r="1763" spans="1:22" s="38" customFormat="1" ht="15" customHeight="1" x14ac:dyDescent="0.2">
      <c r="A1763" s="160">
        <v>1761</v>
      </c>
      <c r="B1763" s="161" t="s">
        <v>1877</v>
      </c>
      <c r="C1763" s="161"/>
      <c r="D1763" s="161" t="s">
        <v>285</v>
      </c>
      <c r="E1763" s="161" t="s">
        <v>1882</v>
      </c>
      <c r="F1763" s="161" t="s">
        <v>1881</v>
      </c>
      <c r="G1763" s="161" t="s">
        <v>531</v>
      </c>
      <c r="H1763" s="162">
        <v>2.23</v>
      </c>
      <c r="I1763" s="163"/>
      <c r="J1763" s="158" t="s">
        <v>63</v>
      </c>
      <c r="K1763" s="159"/>
      <c r="L1763" s="153">
        <v>50.38</v>
      </c>
      <c r="M1763" s="154">
        <f t="shared" si="230"/>
        <v>17.98</v>
      </c>
      <c r="N1763" s="155" t="str">
        <f t="shared" si="231"/>
        <v/>
      </c>
      <c r="O1763" s="156">
        <f t="shared" si="232"/>
        <v>112.34740000000001</v>
      </c>
      <c r="P1763" s="156" t="e">
        <f t="shared" si="236"/>
        <v>#VALUE!</v>
      </c>
      <c r="Q1763" s="156" t="e">
        <f t="shared" si="237"/>
        <v>#VALUE!</v>
      </c>
      <c r="R1763" s="157"/>
      <c r="S1763" s="157"/>
      <c r="T1763" s="157"/>
      <c r="U1763" s="157"/>
      <c r="V1763" s="20"/>
    </row>
    <row r="1764" spans="1:22" s="38" customFormat="1" ht="15" customHeight="1" x14ac:dyDescent="0.2">
      <c r="A1764" s="160">
        <v>1762</v>
      </c>
      <c r="B1764" s="161" t="s">
        <v>1877</v>
      </c>
      <c r="C1764" s="161"/>
      <c r="D1764" s="161" t="s">
        <v>285</v>
      </c>
      <c r="E1764" s="161">
        <v>8</v>
      </c>
      <c r="F1764" s="161" t="s">
        <v>280</v>
      </c>
      <c r="G1764" s="161" t="s">
        <v>217</v>
      </c>
      <c r="H1764" s="162">
        <v>8.36</v>
      </c>
      <c r="I1764" s="163"/>
      <c r="J1764" s="158" t="s">
        <v>34</v>
      </c>
      <c r="K1764" s="159"/>
      <c r="L1764" s="153">
        <v>251.89</v>
      </c>
      <c r="M1764" s="154">
        <f t="shared" si="230"/>
        <v>17.98</v>
      </c>
      <c r="N1764" s="155" t="str">
        <f t="shared" si="231"/>
        <v/>
      </c>
      <c r="O1764" s="156">
        <f t="shared" si="232"/>
        <v>2105.8003999999996</v>
      </c>
      <c r="P1764" s="156" t="e">
        <f t="shared" si="236"/>
        <v>#VALUE!</v>
      </c>
      <c r="Q1764" s="156" t="e">
        <f t="shared" si="237"/>
        <v>#VALUE!</v>
      </c>
      <c r="R1764" s="157"/>
      <c r="S1764" s="157"/>
      <c r="T1764" s="157"/>
      <c r="U1764" s="157"/>
      <c r="V1764" s="20"/>
    </row>
    <row r="1765" spans="1:22" s="38" customFormat="1" ht="15" customHeight="1" x14ac:dyDescent="0.2">
      <c r="A1765" s="160">
        <v>1763</v>
      </c>
      <c r="B1765" s="161" t="s">
        <v>1877</v>
      </c>
      <c r="C1765" s="161"/>
      <c r="D1765" s="161" t="s">
        <v>285</v>
      </c>
      <c r="E1765" s="161">
        <v>9</v>
      </c>
      <c r="F1765" s="161" t="s">
        <v>280</v>
      </c>
      <c r="G1765" s="161" t="s">
        <v>217</v>
      </c>
      <c r="H1765" s="162">
        <v>9.56</v>
      </c>
      <c r="I1765" s="163"/>
      <c r="J1765" s="158" t="s">
        <v>34</v>
      </c>
      <c r="K1765" s="159"/>
      <c r="L1765" s="153">
        <v>251.89</v>
      </c>
      <c r="M1765" s="154">
        <f t="shared" si="230"/>
        <v>17.98</v>
      </c>
      <c r="N1765" s="155" t="str">
        <f t="shared" si="231"/>
        <v/>
      </c>
      <c r="O1765" s="156">
        <f t="shared" si="232"/>
        <v>2408.0684000000001</v>
      </c>
      <c r="P1765" s="156" t="e">
        <f t="shared" si="236"/>
        <v>#VALUE!</v>
      </c>
      <c r="Q1765" s="156" t="e">
        <f t="shared" si="237"/>
        <v>#VALUE!</v>
      </c>
      <c r="R1765" s="157"/>
      <c r="S1765" s="157"/>
      <c r="T1765" s="157"/>
      <c r="U1765" s="157"/>
      <c r="V1765" s="20"/>
    </row>
    <row r="1766" spans="1:22" s="38" customFormat="1" ht="15" customHeight="1" x14ac:dyDescent="0.2">
      <c r="A1766" s="160">
        <v>1764</v>
      </c>
      <c r="B1766" s="161" t="s">
        <v>1877</v>
      </c>
      <c r="C1766" s="161"/>
      <c r="D1766" s="161" t="s">
        <v>285</v>
      </c>
      <c r="E1766" s="161">
        <v>10</v>
      </c>
      <c r="F1766" s="161" t="s">
        <v>43</v>
      </c>
      <c r="G1766" s="161" t="s">
        <v>217</v>
      </c>
      <c r="H1766" s="162">
        <v>18.37</v>
      </c>
      <c r="I1766" s="163"/>
      <c r="J1766" s="158" t="s">
        <v>31</v>
      </c>
      <c r="K1766" s="159"/>
      <c r="L1766" s="153">
        <v>125.95</v>
      </c>
      <c r="M1766" s="154">
        <f t="shared" si="230"/>
        <v>17.98</v>
      </c>
      <c r="N1766" s="155" t="str">
        <f t="shared" si="231"/>
        <v/>
      </c>
      <c r="O1766" s="156">
        <f t="shared" si="232"/>
        <v>2313.7015000000001</v>
      </c>
      <c r="P1766" s="156" t="e">
        <f t="shared" si="236"/>
        <v>#VALUE!</v>
      </c>
      <c r="Q1766" s="156" t="e">
        <f t="shared" si="237"/>
        <v>#VALUE!</v>
      </c>
      <c r="R1766" s="157"/>
      <c r="S1766" s="157"/>
      <c r="T1766" s="157"/>
      <c r="U1766" s="157"/>
      <c r="V1766" s="20"/>
    </row>
    <row r="1767" spans="1:22" s="38" customFormat="1" ht="15" customHeight="1" x14ac:dyDescent="0.2">
      <c r="A1767" s="160">
        <v>1765</v>
      </c>
      <c r="B1767" s="161" t="s">
        <v>1877</v>
      </c>
      <c r="C1767" s="161"/>
      <c r="D1767" s="161" t="s">
        <v>285</v>
      </c>
      <c r="E1767" s="161">
        <v>11</v>
      </c>
      <c r="F1767" s="161" t="s">
        <v>43</v>
      </c>
      <c r="G1767" s="161" t="s">
        <v>363</v>
      </c>
      <c r="H1767" s="162">
        <v>19.760000000000002</v>
      </c>
      <c r="I1767" s="163"/>
      <c r="J1767" s="158" t="s">
        <v>31</v>
      </c>
      <c r="K1767" s="159"/>
      <c r="L1767" s="153">
        <v>125.95</v>
      </c>
      <c r="M1767" s="154">
        <f t="shared" si="230"/>
        <v>17.98</v>
      </c>
      <c r="N1767" s="155" t="str">
        <f t="shared" si="231"/>
        <v/>
      </c>
      <c r="O1767" s="156">
        <f t="shared" si="232"/>
        <v>2488.7720000000004</v>
      </c>
      <c r="P1767" s="156" t="e">
        <f t="shared" si="236"/>
        <v>#VALUE!</v>
      </c>
      <c r="Q1767" s="156" t="e">
        <f t="shared" si="237"/>
        <v>#VALUE!</v>
      </c>
      <c r="R1767" s="157"/>
      <c r="S1767" s="157"/>
      <c r="T1767" s="157"/>
      <c r="U1767" s="157"/>
      <c r="V1767" s="20"/>
    </row>
    <row r="1768" spans="1:22" s="38" customFormat="1" ht="15" customHeight="1" x14ac:dyDescent="0.2">
      <c r="A1768" s="160">
        <v>1766</v>
      </c>
      <c r="B1768" s="161" t="s">
        <v>1877</v>
      </c>
      <c r="C1768" s="161"/>
      <c r="D1768" s="161" t="s">
        <v>285</v>
      </c>
      <c r="E1768" s="161">
        <v>12</v>
      </c>
      <c r="F1768" s="161" t="s">
        <v>43</v>
      </c>
      <c r="G1768" s="161" t="s">
        <v>531</v>
      </c>
      <c r="H1768" s="162">
        <v>18.13</v>
      </c>
      <c r="I1768" s="163"/>
      <c r="J1768" s="158" t="s">
        <v>31</v>
      </c>
      <c r="K1768" s="159"/>
      <c r="L1768" s="153">
        <v>125.95</v>
      </c>
      <c r="M1768" s="154">
        <f t="shared" si="230"/>
        <v>17.98</v>
      </c>
      <c r="N1768" s="155" t="str">
        <f t="shared" si="231"/>
        <v/>
      </c>
      <c r="O1768" s="156">
        <f t="shared" si="232"/>
        <v>2283.4735000000001</v>
      </c>
      <c r="P1768" s="156" t="e">
        <f t="shared" si="236"/>
        <v>#VALUE!</v>
      </c>
      <c r="Q1768" s="156" t="e">
        <f t="shared" si="237"/>
        <v>#VALUE!</v>
      </c>
      <c r="R1768" s="157"/>
      <c r="S1768" s="157"/>
      <c r="T1768" s="157"/>
      <c r="U1768" s="157"/>
      <c r="V1768" s="20"/>
    </row>
    <row r="1769" spans="1:22" s="38" customFormat="1" ht="15" customHeight="1" x14ac:dyDescent="0.2">
      <c r="A1769" s="160">
        <v>1767</v>
      </c>
      <c r="B1769" s="161" t="s">
        <v>1877</v>
      </c>
      <c r="C1769" s="161"/>
      <c r="D1769" s="161" t="s">
        <v>285</v>
      </c>
      <c r="E1769" s="161">
        <v>13</v>
      </c>
      <c r="F1769" s="161" t="s">
        <v>43</v>
      </c>
      <c r="G1769" s="161" t="s">
        <v>221</v>
      </c>
      <c r="H1769" s="162">
        <v>18.63</v>
      </c>
      <c r="I1769" s="163"/>
      <c r="J1769" s="158" t="s">
        <v>31</v>
      </c>
      <c r="K1769" s="159"/>
      <c r="L1769" s="153">
        <v>125.95</v>
      </c>
      <c r="M1769" s="154">
        <f t="shared" si="230"/>
        <v>17.98</v>
      </c>
      <c r="N1769" s="155" t="str">
        <f t="shared" si="231"/>
        <v/>
      </c>
      <c r="O1769" s="156">
        <f t="shared" si="232"/>
        <v>2346.4485</v>
      </c>
      <c r="P1769" s="156" t="e">
        <f t="shared" si="236"/>
        <v>#VALUE!</v>
      </c>
      <c r="Q1769" s="156" t="e">
        <f t="shared" si="237"/>
        <v>#VALUE!</v>
      </c>
      <c r="R1769" s="157"/>
      <c r="S1769" s="157"/>
      <c r="T1769" s="157"/>
      <c r="U1769" s="157"/>
      <c r="V1769" s="20"/>
    </row>
    <row r="1770" spans="1:22" s="38" customFormat="1" ht="15" customHeight="1" x14ac:dyDescent="0.2">
      <c r="A1770" s="160">
        <v>1768</v>
      </c>
      <c r="B1770" s="161" t="s">
        <v>1877</v>
      </c>
      <c r="C1770" s="161"/>
      <c r="D1770" s="161" t="s">
        <v>285</v>
      </c>
      <c r="E1770" s="161">
        <v>14</v>
      </c>
      <c r="F1770" s="161" t="s">
        <v>43</v>
      </c>
      <c r="G1770" s="161" t="s">
        <v>380</v>
      </c>
      <c r="H1770" s="162">
        <v>16.989999999999998</v>
      </c>
      <c r="I1770" s="163"/>
      <c r="J1770" s="158" t="s">
        <v>31</v>
      </c>
      <c r="K1770" s="159"/>
      <c r="L1770" s="153">
        <v>125.95</v>
      </c>
      <c r="M1770" s="154">
        <f t="shared" si="230"/>
        <v>17.98</v>
      </c>
      <c r="N1770" s="155" t="str">
        <f t="shared" si="231"/>
        <v/>
      </c>
      <c r="O1770" s="156">
        <f t="shared" si="232"/>
        <v>2139.8905</v>
      </c>
      <c r="P1770" s="156" t="e">
        <f t="shared" si="236"/>
        <v>#VALUE!</v>
      </c>
      <c r="Q1770" s="156" t="e">
        <f t="shared" si="237"/>
        <v>#VALUE!</v>
      </c>
      <c r="R1770" s="157"/>
      <c r="S1770" s="157"/>
      <c r="T1770" s="157"/>
      <c r="U1770" s="157"/>
      <c r="V1770" s="20"/>
    </row>
    <row r="1771" spans="1:22" s="38" customFormat="1" ht="15" customHeight="1" x14ac:dyDescent="0.2">
      <c r="A1771" s="160">
        <v>1769</v>
      </c>
      <c r="B1771" s="161" t="s">
        <v>1877</v>
      </c>
      <c r="C1771" s="161"/>
      <c r="D1771" s="161" t="s">
        <v>285</v>
      </c>
      <c r="E1771" s="161">
        <v>15</v>
      </c>
      <c r="F1771" s="161" t="s">
        <v>43</v>
      </c>
      <c r="G1771" s="161" t="s">
        <v>363</v>
      </c>
      <c r="H1771" s="162">
        <v>19.12</v>
      </c>
      <c r="I1771" s="163"/>
      <c r="J1771" s="158" t="s">
        <v>31</v>
      </c>
      <c r="K1771" s="159"/>
      <c r="L1771" s="153">
        <v>125.95</v>
      </c>
      <c r="M1771" s="154">
        <f t="shared" si="230"/>
        <v>17.98</v>
      </c>
      <c r="N1771" s="155" t="str">
        <f t="shared" si="231"/>
        <v/>
      </c>
      <c r="O1771" s="156">
        <f t="shared" si="232"/>
        <v>2408.1640000000002</v>
      </c>
      <c r="P1771" s="156" t="e">
        <f t="shared" si="236"/>
        <v>#VALUE!</v>
      </c>
      <c r="Q1771" s="156" t="e">
        <f t="shared" si="237"/>
        <v>#VALUE!</v>
      </c>
      <c r="R1771" s="157"/>
      <c r="S1771" s="157"/>
      <c r="T1771" s="157"/>
      <c r="U1771" s="157"/>
      <c r="V1771" s="20"/>
    </row>
    <row r="1772" spans="1:22" s="38" customFormat="1" ht="15" customHeight="1" x14ac:dyDescent="0.2">
      <c r="A1772" s="160">
        <v>1770</v>
      </c>
      <c r="B1772" s="161" t="s">
        <v>1877</v>
      </c>
      <c r="C1772" s="161"/>
      <c r="D1772" s="161" t="s">
        <v>285</v>
      </c>
      <c r="E1772" s="161" t="s">
        <v>1883</v>
      </c>
      <c r="F1772" s="161" t="s">
        <v>212</v>
      </c>
      <c r="G1772" s="161" t="s">
        <v>363</v>
      </c>
      <c r="H1772" s="162">
        <v>29.24</v>
      </c>
      <c r="I1772" s="163"/>
      <c r="J1772" s="158" t="s">
        <v>36</v>
      </c>
      <c r="K1772" s="159"/>
      <c r="L1772" s="153">
        <v>251.89</v>
      </c>
      <c r="M1772" s="154">
        <f t="shared" si="230"/>
        <v>17.98</v>
      </c>
      <c r="N1772" s="155" t="str">
        <f t="shared" si="231"/>
        <v/>
      </c>
      <c r="O1772" s="156">
        <f t="shared" si="232"/>
        <v>7365.2635999999993</v>
      </c>
      <c r="P1772" s="156" t="e">
        <f t="shared" si="236"/>
        <v>#VALUE!</v>
      </c>
      <c r="Q1772" s="156" t="e">
        <f t="shared" si="237"/>
        <v>#VALUE!</v>
      </c>
      <c r="R1772" s="157"/>
      <c r="S1772" s="157"/>
      <c r="T1772" s="157"/>
      <c r="U1772" s="157"/>
      <c r="V1772" s="20"/>
    </row>
    <row r="1773" spans="1:22" s="38" customFormat="1" ht="15" customHeight="1" x14ac:dyDescent="0.2">
      <c r="A1773" s="160">
        <v>1771</v>
      </c>
      <c r="B1773" s="161" t="s">
        <v>1877</v>
      </c>
      <c r="C1773" s="161"/>
      <c r="D1773" s="161" t="s">
        <v>285</v>
      </c>
      <c r="E1773" s="161">
        <v>16</v>
      </c>
      <c r="F1773" s="161" t="s">
        <v>212</v>
      </c>
      <c r="G1773" s="161" t="s">
        <v>363</v>
      </c>
      <c r="H1773" s="162">
        <v>8.11</v>
      </c>
      <c r="I1773" s="163"/>
      <c r="J1773" s="158" t="s">
        <v>36</v>
      </c>
      <c r="K1773" s="159"/>
      <c r="L1773" s="153">
        <v>251.89</v>
      </c>
      <c r="M1773" s="154">
        <f t="shared" si="230"/>
        <v>17.98</v>
      </c>
      <c r="N1773" s="155" t="str">
        <f t="shared" si="231"/>
        <v/>
      </c>
      <c r="O1773" s="156">
        <f t="shared" si="232"/>
        <v>2042.8278999999998</v>
      </c>
      <c r="P1773" s="156" t="e">
        <f t="shared" si="236"/>
        <v>#VALUE!</v>
      </c>
      <c r="Q1773" s="156" t="e">
        <f t="shared" si="237"/>
        <v>#VALUE!</v>
      </c>
      <c r="R1773" s="157"/>
      <c r="S1773" s="157"/>
      <c r="T1773" s="157"/>
      <c r="U1773" s="157"/>
      <c r="V1773" s="20"/>
    </row>
    <row r="1774" spans="1:22" s="38" customFormat="1" ht="15" customHeight="1" x14ac:dyDescent="0.2">
      <c r="A1774" s="160">
        <v>1772</v>
      </c>
      <c r="B1774" s="161" t="s">
        <v>1877</v>
      </c>
      <c r="C1774" s="161"/>
      <c r="D1774" s="161" t="s">
        <v>285</v>
      </c>
      <c r="E1774" s="161">
        <v>17</v>
      </c>
      <c r="F1774" s="161" t="s">
        <v>1884</v>
      </c>
      <c r="G1774" s="161" t="s">
        <v>363</v>
      </c>
      <c r="H1774" s="162">
        <v>50.62</v>
      </c>
      <c r="I1774" s="163"/>
      <c r="J1774" s="158" t="s">
        <v>31</v>
      </c>
      <c r="K1774" s="159"/>
      <c r="L1774" s="153">
        <v>125.95</v>
      </c>
      <c r="M1774" s="154">
        <f t="shared" si="230"/>
        <v>17.98</v>
      </c>
      <c r="N1774" s="155" t="str">
        <f t="shared" si="231"/>
        <v/>
      </c>
      <c r="O1774" s="156">
        <f t="shared" si="232"/>
        <v>6375.5889999999999</v>
      </c>
      <c r="P1774" s="156" t="e">
        <f t="shared" si="236"/>
        <v>#VALUE!</v>
      </c>
      <c r="Q1774" s="156" t="e">
        <f t="shared" si="237"/>
        <v>#VALUE!</v>
      </c>
      <c r="R1774" s="157"/>
      <c r="S1774" s="157"/>
      <c r="T1774" s="157"/>
      <c r="U1774" s="157"/>
      <c r="V1774" s="20"/>
    </row>
    <row r="1775" spans="1:22" s="38" customFormat="1" ht="15" customHeight="1" x14ac:dyDescent="0.2">
      <c r="A1775" s="160">
        <v>1773</v>
      </c>
      <c r="B1775" s="161" t="s">
        <v>1877</v>
      </c>
      <c r="C1775" s="161"/>
      <c r="D1775" s="161" t="s">
        <v>285</v>
      </c>
      <c r="E1775" s="161">
        <v>20</v>
      </c>
      <c r="F1775" s="161" t="s">
        <v>43</v>
      </c>
      <c r="G1775" s="161" t="s">
        <v>363</v>
      </c>
      <c r="H1775" s="162">
        <v>16.57</v>
      </c>
      <c r="I1775" s="163"/>
      <c r="J1775" s="158" t="s">
        <v>31</v>
      </c>
      <c r="K1775" s="159"/>
      <c r="L1775" s="153">
        <v>125.95</v>
      </c>
      <c r="M1775" s="154">
        <f t="shared" si="230"/>
        <v>17.98</v>
      </c>
      <c r="N1775" s="155" t="str">
        <f t="shared" si="231"/>
        <v/>
      </c>
      <c r="O1775" s="156">
        <f t="shared" si="232"/>
        <v>2086.9915000000001</v>
      </c>
      <c r="P1775" s="156" t="e">
        <f t="shared" si="236"/>
        <v>#VALUE!</v>
      </c>
      <c r="Q1775" s="156" t="e">
        <f t="shared" si="237"/>
        <v>#VALUE!</v>
      </c>
      <c r="R1775" s="157"/>
      <c r="S1775" s="157"/>
      <c r="T1775" s="157"/>
      <c r="U1775" s="157"/>
      <c r="V1775" s="20"/>
    </row>
    <row r="1776" spans="1:22" s="38" customFormat="1" ht="15" customHeight="1" x14ac:dyDescent="0.2">
      <c r="A1776" s="160">
        <v>1774</v>
      </c>
      <c r="B1776" s="161" t="s">
        <v>1877</v>
      </c>
      <c r="C1776" s="161"/>
      <c r="D1776" s="161" t="s">
        <v>285</v>
      </c>
      <c r="E1776" s="161">
        <v>21</v>
      </c>
      <c r="F1776" s="161" t="s">
        <v>212</v>
      </c>
      <c r="G1776" s="161" t="s">
        <v>217</v>
      </c>
      <c r="H1776" s="162">
        <v>2.2799999999999998</v>
      </c>
      <c r="I1776" s="163"/>
      <c r="J1776" s="158" t="s">
        <v>36</v>
      </c>
      <c r="K1776" s="159"/>
      <c r="L1776" s="153">
        <v>251.89</v>
      </c>
      <c r="M1776" s="154">
        <f t="shared" si="230"/>
        <v>17.98</v>
      </c>
      <c r="N1776" s="155" t="str">
        <f t="shared" si="231"/>
        <v/>
      </c>
      <c r="O1776" s="156">
        <f t="shared" si="232"/>
        <v>574.30919999999992</v>
      </c>
      <c r="P1776" s="156" t="e">
        <f t="shared" si="236"/>
        <v>#VALUE!</v>
      </c>
      <c r="Q1776" s="156" t="e">
        <f t="shared" si="237"/>
        <v>#VALUE!</v>
      </c>
      <c r="R1776" s="157"/>
      <c r="S1776" s="157"/>
      <c r="T1776" s="157"/>
      <c r="U1776" s="157"/>
      <c r="V1776" s="20"/>
    </row>
    <row r="1777" spans="1:22" s="38" customFormat="1" ht="15" customHeight="1" x14ac:dyDescent="0.2">
      <c r="A1777" s="160">
        <v>1775</v>
      </c>
      <c r="B1777" s="161" t="s">
        <v>1877</v>
      </c>
      <c r="C1777" s="161"/>
      <c r="D1777" s="161" t="s">
        <v>285</v>
      </c>
      <c r="E1777" s="161">
        <v>22</v>
      </c>
      <c r="F1777" s="161" t="s">
        <v>43</v>
      </c>
      <c r="G1777" s="161" t="s">
        <v>358</v>
      </c>
      <c r="H1777" s="162">
        <v>16.579999999999998</v>
      </c>
      <c r="I1777" s="163"/>
      <c r="J1777" s="158" t="s">
        <v>31</v>
      </c>
      <c r="K1777" s="159"/>
      <c r="L1777" s="153">
        <v>125.95</v>
      </c>
      <c r="M1777" s="154">
        <f t="shared" si="230"/>
        <v>17.98</v>
      </c>
      <c r="N1777" s="155" t="str">
        <f t="shared" si="231"/>
        <v/>
      </c>
      <c r="O1777" s="156">
        <f t="shared" si="232"/>
        <v>2088.2509999999997</v>
      </c>
      <c r="P1777" s="156" t="e">
        <f t="shared" si="236"/>
        <v>#VALUE!</v>
      </c>
      <c r="Q1777" s="156" t="e">
        <f t="shared" si="237"/>
        <v>#VALUE!</v>
      </c>
      <c r="R1777" s="157"/>
      <c r="S1777" s="157"/>
      <c r="T1777" s="157"/>
      <c r="U1777" s="157"/>
      <c r="V1777" s="20"/>
    </row>
    <row r="1778" spans="1:22" s="38" customFormat="1" ht="15" customHeight="1" x14ac:dyDescent="0.2">
      <c r="A1778" s="160">
        <v>1776</v>
      </c>
      <c r="B1778" s="161" t="s">
        <v>1877</v>
      </c>
      <c r="C1778" s="161"/>
      <c r="D1778" s="161" t="s">
        <v>285</v>
      </c>
      <c r="E1778" s="161">
        <v>23</v>
      </c>
      <c r="F1778" s="161" t="s">
        <v>1880</v>
      </c>
      <c r="G1778" s="161" t="s">
        <v>356</v>
      </c>
      <c r="H1778" s="162">
        <v>50.7</v>
      </c>
      <c r="I1778" s="163"/>
      <c r="J1778" s="158" t="s">
        <v>63</v>
      </c>
      <c r="K1778" s="159"/>
      <c r="L1778" s="153">
        <v>50.38</v>
      </c>
      <c r="M1778" s="154">
        <f t="shared" si="230"/>
        <v>17.98</v>
      </c>
      <c r="N1778" s="155" t="str">
        <f t="shared" si="231"/>
        <v/>
      </c>
      <c r="O1778" s="156">
        <f t="shared" si="232"/>
        <v>2554.2660000000001</v>
      </c>
      <c r="P1778" s="156" t="e">
        <f t="shared" si="236"/>
        <v>#VALUE!</v>
      </c>
      <c r="Q1778" s="156" t="e">
        <f t="shared" si="237"/>
        <v>#VALUE!</v>
      </c>
      <c r="R1778" s="157"/>
      <c r="S1778" s="157"/>
      <c r="T1778" s="157"/>
      <c r="U1778" s="157"/>
      <c r="V1778" s="20"/>
    </row>
    <row r="1779" spans="1:22" s="38" customFormat="1" ht="15" customHeight="1" x14ac:dyDescent="0.2">
      <c r="A1779" s="160">
        <v>1777</v>
      </c>
      <c r="B1779" s="161" t="s">
        <v>1877</v>
      </c>
      <c r="C1779" s="161"/>
      <c r="D1779" s="161" t="s">
        <v>285</v>
      </c>
      <c r="E1779" s="161">
        <v>26</v>
      </c>
      <c r="F1779" s="161" t="s">
        <v>212</v>
      </c>
      <c r="G1779" s="161" t="s">
        <v>356</v>
      </c>
      <c r="H1779" s="162">
        <v>22.29</v>
      </c>
      <c r="I1779" s="163"/>
      <c r="J1779" s="158" t="s">
        <v>36</v>
      </c>
      <c r="K1779" s="159"/>
      <c r="L1779" s="153">
        <v>251.89</v>
      </c>
      <c r="M1779" s="154">
        <f t="shared" si="230"/>
        <v>17.98</v>
      </c>
      <c r="N1779" s="155" t="str">
        <f t="shared" si="231"/>
        <v/>
      </c>
      <c r="O1779" s="156">
        <f t="shared" si="232"/>
        <v>5614.6280999999999</v>
      </c>
      <c r="P1779" s="156" t="e">
        <f t="shared" si="236"/>
        <v>#VALUE!</v>
      </c>
      <c r="Q1779" s="156" t="e">
        <f t="shared" si="237"/>
        <v>#VALUE!</v>
      </c>
      <c r="R1779" s="157"/>
      <c r="S1779" s="157"/>
      <c r="T1779" s="157"/>
      <c r="U1779" s="157"/>
      <c r="V1779" s="20"/>
    </row>
    <row r="1780" spans="1:22" s="38" customFormat="1" ht="15" customHeight="1" x14ac:dyDescent="0.2">
      <c r="A1780" s="160">
        <v>1778</v>
      </c>
      <c r="B1780" s="161" t="s">
        <v>1877</v>
      </c>
      <c r="C1780" s="161"/>
      <c r="D1780" s="161" t="s">
        <v>285</v>
      </c>
      <c r="E1780" s="161">
        <v>27</v>
      </c>
      <c r="F1780" s="161" t="s">
        <v>1885</v>
      </c>
      <c r="G1780" s="161" t="s">
        <v>380</v>
      </c>
      <c r="H1780" s="162">
        <v>45.87</v>
      </c>
      <c r="I1780" s="163"/>
      <c r="J1780" s="158" t="s">
        <v>31</v>
      </c>
      <c r="K1780" s="159"/>
      <c r="L1780" s="153">
        <v>125.95</v>
      </c>
      <c r="M1780" s="154">
        <f t="shared" si="230"/>
        <v>17.98</v>
      </c>
      <c r="N1780" s="155" t="str">
        <f t="shared" si="231"/>
        <v/>
      </c>
      <c r="O1780" s="156">
        <f t="shared" si="232"/>
        <v>5777.3265000000001</v>
      </c>
      <c r="P1780" s="156" t="e">
        <f t="shared" si="236"/>
        <v>#VALUE!</v>
      </c>
      <c r="Q1780" s="156" t="e">
        <f t="shared" si="237"/>
        <v>#VALUE!</v>
      </c>
      <c r="R1780" s="157"/>
      <c r="S1780" s="157"/>
      <c r="T1780" s="157"/>
      <c r="U1780" s="157"/>
      <c r="V1780" s="20"/>
    </row>
    <row r="1781" spans="1:22" s="38" customFormat="1" ht="15" customHeight="1" x14ac:dyDescent="0.2">
      <c r="A1781" s="160">
        <v>1779</v>
      </c>
      <c r="B1781" s="161" t="s">
        <v>1877</v>
      </c>
      <c r="C1781" s="161"/>
      <c r="D1781" s="161" t="s">
        <v>285</v>
      </c>
      <c r="E1781" s="161">
        <v>28</v>
      </c>
      <c r="F1781" s="161" t="s">
        <v>1886</v>
      </c>
      <c r="G1781" s="161" t="s">
        <v>213</v>
      </c>
      <c r="H1781" s="162">
        <v>75.930000000000007</v>
      </c>
      <c r="I1781" s="163"/>
      <c r="J1781" s="158" t="s">
        <v>58</v>
      </c>
      <c r="K1781" s="159"/>
      <c r="L1781" s="153">
        <v>251.89</v>
      </c>
      <c r="M1781" s="154">
        <f t="shared" si="230"/>
        <v>17.98</v>
      </c>
      <c r="N1781" s="155" t="str">
        <f t="shared" si="231"/>
        <v/>
      </c>
      <c r="O1781" s="156">
        <f t="shared" si="232"/>
        <v>19126.007700000002</v>
      </c>
      <c r="P1781" s="156" t="e">
        <f t="shared" si="236"/>
        <v>#VALUE!</v>
      </c>
      <c r="Q1781" s="156" t="e">
        <f t="shared" si="237"/>
        <v>#VALUE!</v>
      </c>
      <c r="R1781" s="157"/>
      <c r="S1781" s="157"/>
      <c r="T1781" s="157"/>
      <c r="U1781" s="157"/>
      <c r="V1781" s="20"/>
    </row>
    <row r="1782" spans="1:22" s="38" customFormat="1" ht="15" customHeight="1" x14ac:dyDescent="0.2">
      <c r="A1782" s="160">
        <v>1780</v>
      </c>
      <c r="B1782" s="161" t="s">
        <v>1877</v>
      </c>
      <c r="C1782" s="161"/>
      <c r="D1782" s="161" t="s">
        <v>285</v>
      </c>
      <c r="E1782" s="161">
        <v>29</v>
      </c>
      <c r="F1782" s="161" t="s">
        <v>43</v>
      </c>
      <c r="G1782" s="161" t="s">
        <v>213</v>
      </c>
      <c r="H1782" s="162">
        <v>16.53</v>
      </c>
      <c r="I1782" s="163"/>
      <c r="J1782" s="158" t="s">
        <v>31</v>
      </c>
      <c r="K1782" s="159"/>
      <c r="L1782" s="153">
        <v>125.95</v>
      </c>
      <c r="M1782" s="154">
        <f t="shared" si="230"/>
        <v>17.98</v>
      </c>
      <c r="N1782" s="155" t="str">
        <f t="shared" si="231"/>
        <v/>
      </c>
      <c r="O1782" s="156">
        <f t="shared" si="232"/>
        <v>2081.9535000000001</v>
      </c>
      <c r="P1782" s="156" t="e">
        <f t="shared" si="236"/>
        <v>#VALUE!</v>
      </c>
      <c r="Q1782" s="156" t="e">
        <f t="shared" si="237"/>
        <v>#VALUE!</v>
      </c>
      <c r="R1782" s="157"/>
      <c r="S1782" s="157"/>
      <c r="T1782" s="157"/>
      <c r="U1782" s="157"/>
      <c r="V1782" s="20"/>
    </row>
    <row r="1783" spans="1:22" s="38" customFormat="1" ht="15" customHeight="1" x14ac:dyDescent="0.2">
      <c r="A1783" s="160">
        <v>1781</v>
      </c>
      <c r="B1783" s="161" t="s">
        <v>1877</v>
      </c>
      <c r="C1783" s="161"/>
      <c r="D1783" s="161" t="s">
        <v>285</v>
      </c>
      <c r="E1783" s="161">
        <v>30</v>
      </c>
      <c r="F1783" s="161" t="s">
        <v>212</v>
      </c>
      <c r="G1783" s="161" t="s">
        <v>259</v>
      </c>
      <c r="H1783" s="162">
        <v>6.18</v>
      </c>
      <c r="I1783" s="163"/>
      <c r="J1783" s="158" t="s">
        <v>36</v>
      </c>
      <c r="K1783" s="159"/>
      <c r="L1783" s="153">
        <v>251.89</v>
      </c>
      <c r="M1783" s="154">
        <f t="shared" si="230"/>
        <v>17.98</v>
      </c>
      <c r="N1783" s="155" t="str">
        <f t="shared" si="231"/>
        <v/>
      </c>
      <c r="O1783" s="156">
        <f t="shared" si="232"/>
        <v>1556.6801999999998</v>
      </c>
      <c r="P1783" s="156" t="e">
        <f t="shared" si="236"/>
        <v>#VALUE!</v>
      </c>
      <c r="Q1783" s="156" t="e">
        <f t="shared" si="237"/>
        <v>#VALUE!</v>
      </c>
      <c r="R1783" s="157"/>
      <c r="S1783" s="157"/>
      <c r="T1783" s="157"/>
      <c r="U1783" s="157"/>
      <c r="V1783" s="20"/>
    </row>
    <row r="1784" spans="1:22" s="38" customFormat="1" ht="15" customHeight="1" x14ac:dyDescent="0.2">
      <c r="A1784" s="160">
        <v>1782</v>
      </c>
      <c r="B1784" s="161" t="s">
        <v>1877</v>
      </c>
      <c r="C1784" s="161"/>
      <c r="D1784" s="161" t="s">
        <v>285</v>
      </c>
      <c r="E1784" s="161">
        <v>31</v>
      </c>
      <c r="F1784" s="161" t="s">
        <v>280</v>
      </c>
      <c r="G1784" s="161" t="s">
        <v>213</v>
      </c>
      <c r="H1784" s="162">
        <v>10.37</v>
      </c>
      <c r="I1784" s="163"/>
      <c r="J1784" s="158" t="s">
        <v>34</v>
      </c>
      <c r="K1784" s="159"/>
      <c r="L1784" s="153">
        <v>251.89</v>
      </c>
      <c r="M1784" s="154">
        <f t="shared" si="230"/>
        <v>17.98</v>
      </c>
      <c r="N1784" s="155" t="str">
        <f t="shared" si="231"/>
        <v/>
      </c>
      <c r="O1784" s="156">
        <f t="shared" si="232"/>
        <v>2612.0992999999999</v>
      </c>
      <c r="P1784" s="156" t="e">
        <f t="shared" si="236"/>
        <v>#VALUE!</v>
      </c>
      <c r="Q1784" s="156" t="e">
        <f t="shared" si="237"/>
        <v>#VALUE!</v>
      </c>
      <c r="R1784" s="157"/>
      <c r="S1784" s="157"/>
      <c r="T1784" s="157"/>
      <c r="U1784" s="157"/>
      <c r="V1784" s="20"/>
    </row>
    <row r="1785" spans="1:22" s="38" customFormat="1" ht="15" customHeight="1" x14ac:dyDescent="0.2">
      <c r="A1785" s="160">
        <v>1783</v>
      </c>
      <c r="B1785" s="161" t="s">
        <v>1877</v>
      </c>
      <c r="C1785" s="161"/>
      <c r="D1785" s="161" t="s">
        <v>285</v>
      </c>
      <c r="E1785" s="161">
        <v>32</v>
      </c>
      <c r="F1785" s="161" t="s">
        <v>280</v>
      </c>
      <c r="G1785" s="161" t="s">
        <v>213</v>
      </c>
      <c r="H1785" s="162">
        <v>5.19</v>
      </c>
      <c r="I1785" s="163"/>
      <c r="J1785" s="158" t="s">
        <v>34</v>
      </c>
      <c r="K1785" s="159"/>
      <c r="L1785" s="153">
        <v>251.89</v>
      </c>
      <c r="M1785" s="154">
        <f t="shared" si="230"/>
        <v>17.98</v>
      </c>
      <c r="N1785" s="155" t="str">
        <f t="shared" si="231"/>
        <v/>
      </c>
      <c r="O1785" s="156">
        <f t="shared" si="232"/>
        <v>1307.3090999999999</v>
      </c>
      <c r="P1785" s="156" t="e">
        <f t="shared" si="236"/>
        <v>#VALUE!</v>
      </c>
      <c r="Q1785" s="156" t="e">
        <f t="shared" si="237"/>
        <v>#VALUE!</v>
      </c>
      <c r="R1785" s="157"/>
      <c r="S1785" s="157"/>
      <c r="T1785" s="157"/>
      <c r="U1785" s="157"/>
      <c r="V1785" s="20"/>
    </row>
    <row r="1786" spans="1:22" s="38" customFormat="1" ht="15" customHeight="1" x14ac:dyDescent="0.2">
      <c r="A1786" s="160">
        <v>1784</v>
      </c>
      <c r="B1786" s="161" t="s">
        <v>1877</v>
      </c>
      <c r="C1786" s="161"/>
      <c r="D1786" s="161" t="s">
        <v>285</v>
      </c>
      <c r="E1786" s="161">
        <v>33</v>
      </c>
      <c r="F1786" s="161" t="s">
        <v>804</v>
      </c>
      <c r="G1786" s="161" t="s">
        <v>213</v>
      </c>
      <c r="H1786" s="162">
        <v>10.67</v>
      </c>
      <c r="I1786" s="163"/>
      <c r="J1786" s="158" t="s">
        <v>52</v>
      </c>
      <c r="K1786" s="159"/>
      <c r="L1786" s="153">
        <v>251.89</v>
      </c>
      <c r="M1786" s="154">
        <f t="shared" si="230"/>
        <v>17.98</v>
      </c>
      <c r="N1786" s="155" t="str">
        <f t="shared" si="231"/>
        <v/>
      </c>
      <c r="O1786" s="156">
        <f t="shared" si="232"/>
        <v>2687.6662999999999</v>
      </c>
      <c r="P1786" s="156" t="e">
        <f t="shared" si="236"/>
        <v>#VALUE!</v>
      </c>
      <c r="Q1786" s="156" t="e">
        <f t="shared" si="237"/>
        <v>#VALUE!</v>
      </c>
      <c r="R1786" s="157"/>
      <c r="S1786" s="157"/>
      <c r="T1786" s="157"/>
      <c r="U1786" s="157"/>
      <c r="V1786" s="20"/>
    </row>
    <row r="1787" spans="1:22" s="38" customFormat="1" ht="15" customHeight="1" x14ac:dyDescent="0.2">
      <c r="A1787" s="160">
        <v>1785</v>
      </c>
      <c r="B1787" s="161" t="s">
        <v>1877</v>
      </c>
      <c r="C1787" s="161"/>
      <c r="D1787" s="161" t="s">
        <v>285</v>
      </c>
      <c r="E1787" s="161" t="s">
        <v>1887</v>
      </c>
      <c r="F1787" s="161" t="s">
        <v>1879</v>
      </c>
      <c r="G1787" s="161" t="s">
        <v>213</v>
      </c>
      <c r="H1787" s="162">
        <v>2.5099999999999998</v>
      </c>
      <c r="I1787" s="163"/>
      <c r="J1787" s="158" t="s">
        <v>63</v>
      </c>
      <c r="K1787" s="159"/>
      <c r="L1787" s="153">
        <v>50.38</v>
      </c>
      <c r="M1787" s="154">
        <f t="shared" si="230"/>
        <v>17.98</v>
      </c>
      <c r="N1787" s="155" t="str">
        <f t="shared" si="231"/>
        <v/>
      </c>
      <c r="O1787" s="156">
        <f t="shared" si="232"/>
        <v>126.4538</v>
      </c>
      <c r="P1787" s="156" t="e">
        <f t="shared" si="236"/>
        <v>#VALUE!</v>
      </c>
      <c r="Q1787" s="156" t="e">
        <f t="shared" si="237"/>
        <v>#VALUE!</v>
      </c>
      <c r="R1787" s="157"/>
      <c r="S1787" s="157"/>
      <c r="T1787" s="157"/>
      <c r="U1787" s="157"/>
      <c r="V1787" s="20"/>
    </row>
    <row r="1788" spans="1:22" s="38" customFormat="1" ht="15" customHeight="1" x14ac:dyDescent="0.2">
      <c r="A1788" s="160">
        <v>1786</v>
      </c>
      <c r="B1788" s="161" t="s">
        <v>1877</v>
      </c>
      <c r="C1788" s="161"/>
      <c r="D1788" s="161" t="s">
        <v>285</v>
      </c>
      <c r="E1788" s="161">
        <v>34</v>
      </c>
      <c r="F1788" s="161" t="s">
        <v>212</v>
      </c>
      <c r="G1788" s="161" t="s">
        <v>213</v>
      </c>
      <c r="H1788" s="162">
        <v>2.56</v>
      </c>
      <c r="I1788" s="163"/>
      <c r="J1788" s="158" t="s">
        <v>36</v>
      </c>
      <c r="K1788" s="159"/>
      <c r="L1788" s="153">
        <v>251.89</v>
      </c>
      <c r="M1788" s="154">
        <f t="shared" si="230"/>
        <v>17.98</v>
      </c>
      <c r="N1788" s="155" t="str">
        <f t="shared" si="231"/>
        <v/>
      </c>
      <c r="O1788" s="156">
        <f t="shared" si="232"/>
        <v>644.83839999999998</v>
      </c>
      <c r="P1788" s="156" t="e">
        <f t="shared" si="236"/>
        <v>#VALUE!</v>
      </c>
      <c r="Q1788" s="156" t="e">
        <f t="shared" si="237"/>
        <v>#VALUE!</v>
      </c>
      <c r="R1788" s="157"/>
      <c r="S1788" s="157"/>
      <c r="T1788" s="157"/>
      <c r="U1788" s="157"/>
      <c r="V1788" s="20"/>
    </row>
    <row r="1789" spans="1:22" s="38" customFormat="1" ht="15" customHeight="1" x14ac:dyDescent="0.2">
      <c r="A1789" s="160">
        <v>1787</v>
      </c>
      <c r="B1789" s="161" t="s">
        <v>1877</v>
      </c>
      <c r="C1789" s="161"/>
      <c r="D1789" s="161" t="s">
        <v>285</v>
      </c>
      <c r="E1789" s="161">
        <v>35</v>
      </c>
      <c r="F1789" s="161" t="s">
        <v>212</v>
      </c>
      <c r="G1789" s="161" t="s">
        <v>217</v>
      </c>
      <c r="H1789" s="162">
        <v>3.13</v>
      </c>
      <c r="I1789" s="163"/>
      <c r="J1789" s="158" t="s">
        <v>36</v>
      </c>
      <c r="K1789" s="159"/>
      <c r="L1789" s="153">
        <v>251.89</v>
      </c>
      <c r="M1789" s="154">
        <f t="shared" si="230"/>
        <v>17.98</v>
      </c>
      <c r="N1789" s="155" t="str">
        <f t="shared" si="231"/>
        <v/>
      </c>
      <c r="O1789" s="156">
        <f t="shared" si="232"/>
        <v>788.4156999999999</v>
      </c>
      <c r="P1789" s="156" t="e">
        <f t="shared" si="236"/>
        <v>#VALUE!</v>
      </c>
      <c r="Q1789" s="156" t="e">
        <f t="shared" si="237"/>
        <v>#VALUE!</v>
      </c>
      <c r="R1789" s="157"/>
      <c r="S1789" s="157"/>
      <c r="T1789" s="157"/>
      <c r="U1789" s="157"/>
      <c r="V1789" s="20"/>
    </row>
    <row r="1790" spans="1:22" s="38" customFormat="1" ht="15" customHeight="1" x14ac:dyDescent="0.2">
      <c r="A1790" s="160">
        <v>1788</v>
      </c>
      <c r="B1790" s="161" t="s">
        <v>1877</v>
      </c>
      <c r="C1790" s="161"/>
      <c r="D1790" s="161" t="s">
        <v>285</v>
      </c>
      <c r="E1790" s="161">
        <v>36</v>
      </c>
      <c r="F1790" s="161" t="s">
        <v>1881</v>
      </c>
      <c r="G1790" s="161" t="s">
        <v>213</v>
      </c>
      <c r="H1790" s="162">
        <v>7.01</v>
      </c>
      <c r="I1790" s="163"/>
      <c r="J1790" s="158" t="s">
        <v>63</v>
      </c>
      <c r="K1790" s="159"/>
      <c r="L1790" s="153">
        <v>50.38</v>
      </c>
      <c r="M1790" s="154">
        <f t="shared" si="230"/>
        <v>17.98</v>
      </c>
      <c r="N1790" s="155" t="str">
        <f t="shared" si="231"/>
        <v/>
      </c>
      <c r="O1790" s="156">
        <f t="shared" si="232"/>
        <v>353.16379999999998</v>
      </c>
      <c r="P1790" s="156" t="e">
        <f t="shared" si="236"/>
        <v>#VALUE!</v>
      </c>
      <c r="Q1790" s="156" t="e">
        <f t="shared" si="237"/>
        <v>#VALUE!</v>
      </c>
      <c r="R1790" s="157"/>
      <c r="S1790" s="157"/>
      <c r="T1790" s="157"/>
      <c r="U1790" s="157"/>
      <c r="V1790" s="20"/>
    </row>
    <row r="1791" spans="1:22" s="38" customFormat="1" ht="15" customHeight="1" x14ac:dyDescent="0.2">
      <c r="A1791" s="160">
        <v>1789</v>
      </c>
      <c r="B1791" s="161" t="s">
        <v>1877</v>
      </c>
      <c r="C1791" s="161"/>
      <c r="D1791" s="161" t="s">
        <v>285</v>
      </c>
      <c r="E1791" s="161">
        <v>37</v>
      </c>
      <c r="F1791" s="161" t="s">
        <v>421</v>
      </c>
      <c r="G1791" s="161" t="s">
        <v>213</v>
      </c>
      <c r="H1791" s="162">
        <v>8.57</v>
      </c>
      <c r="I1791" s="163"/>
      <c r="J1791" s="158" t="s">
        <v>61</v>
      </c>
      <c r="K1791" s="159"/>
      <c r="L1791" s="153">
        <v>251.89</v>
      </c>
      <c r="M1791" s="154">
        <f t="shared" si="230"/>
        <v>17.98</v>
      </c>
      <c r="N1791" s="155" t="str">
        <f t="shared" si="231"/>
        <v/>
      </c>
      <c r="O1791" s="156">
        <f t="shared" si="232"/>
        <v>2158.6972999999998</v>
      </c>
      <c r="P1791" s="156" t="e">
        <f t="shared" si="236"/>
        <v>#VALUE!</v>
      </c>
      <c r="Q1791" s="156" t="e">
        <f t="shared" si="237"/>
        <v>#VALUE!</v>
      </c>
      <c r="R1791" s="157"/>
      <c r="S1791" s="157"/>
      <c r="T1791" s="157"/>
      <c r="U1791" s="157"/>
      <c r="V1791" s="20"/>
    </row>
    <row r="1792" spans="1:22" s="38" customFormat="1" ht="15" customHeight="1" x14ac:dyDescent="0.2">
      <c r="A1792" s="160">
        <v>1790</v>
      </c>
      <c r="B1792" s="161" t="s">
        <v>1877</v>
      </c>
      <c r="C1792" s="161"/>
      <c r="D1792" s="161" t="s">
        <v>285</v>
      </c>
      <c r="E1792" s="161">
        <v>101</v>
      </c>
      <c r="F1792" s="161" t="s">
        <v>280</v>
      </c>
      <c r="G1792" s="161" t="s">
        <v>213</v>
      </c>
      <c r="H1792" s="162">
        <v>9.2200000000000006</v>
      </c>
      <c r="I1792" s="163"/>
      <c r="J1792" s="158" t="s">
        <v>34</v>
      </c>
      <c r="K1792" s="159"/>
      <c r="L1792" s="153">
        <v>251.89</v>
      </c>
      <c r="M1792" s="154">
        <f t="shared" si="230"/>
        <v>17.98</v>
      </c>
      <c r="N1792" s="155" t="str">
        <f t="shared" si="231"/>
        <v/>
      </c>
      <c r="O1792" s="156">
        <f t="shared" si="232"/>
        <v>2322.4258</v>
      </c>
      <c r="P1792" s="156" t="e">
        <f t="shared" si="236"/>
        <v>#VALUE!</v>
      </c>
      <c r="Q1792" s="156" t="e">
        <f t="shared" si="237"/>
        <v>#VALUE!</v>
      </c>
      <c r="R1792" s="157"/>
      <c r="S1792" s="157"/>
      <c r="T1792" s="157"/>
      <c r="U1792" s="157"/>
      <c r="V1792" s="20"/>
    </row>
    <row r="1793" spans="1:22" s="38" customFormat="1" ht="15" customHeight="1" x14ac:dyDescent="0.2">
      <c r="A1793" s="160">
        <v>1791</v>
      </c>
      <c r="B1793" s="161" t="s">
        <v>1877</v>
      </c>
      <c r="C1793" s="161"/>
      <c r="D1793" s="161" t="s">
        <v>285</v>
      </c>
      <c r="E1793" s="161">
        <v>102</v>
      </c>
      <c r="F1793" s="161" t="s">
        <v>280</v>
      </c>
      <c r="G1793" s="161" t="s">
        <v>213</v>
      </c>
      <c r="H1793" s="162">
        <v>9.26</v>
      </c>
      <c r="I1793" s="163"/>
      <c r="J1793" s="158" t="s">
        <v>34</v>
      </c>
      <c r="K1793" s="159"/>
      <c r="L1793" s="153">
        <v>251.89</v>
      </c>
      <c r="M1793" s="154">
        <f t="shared" si="230"/>
        <v>17.98</v>
      </c>
      <c r="N1793" s="155" t="str">
        <f t="shared" si="231"/>
        <v/>
      </c>
      <c r="O1793" s="156">
        <f t="shared" si="232"/>
        <v>2332.5013999999996</v>
      </c>
      <c r="P1793" s="156" t="e">
        <f t="shared" si="236"/>
        <v>#VALUE!</v>
      </c>
      <c r="Q1793" s="156" t="e">
        <f t="shared" si="237"/>
        <v>#VALUE!</v>
      </c>
      <c r="R1793" s="157"/>
      <c r="S1793" s="157"/>
      <c r="T1793" s="157"/>
      <c r="U1793" s="157"/>
      <c r="V1793" s="20"/>
    </row>
    <row r="1794" spans="1:22" s="38" customFormat="1" ht="15" customHeight="1" x14ac:dyDescent="0.2">
      <c r="A1794" s="160">
        <v>1792</v>
      </c>
      <c r="B1794" s="161" t="s">
        <v>1877</v>
      </c>
      <c r="C1794" s="161"/>
      <c r="D1794" s="161" t="s">
        <v>285</v>
      </c>
      <c r="E1794" s="161">
        <v>103</v>
      </c>
      <c r="F1794" s="161" t="s">
        <v>43</v>
      </c>
      <c r="G1794" s="161" t="s">
        <v>531</v>
      </c>
      <c r="H1794" s="162">
        <v>18.37</v>
      </c>
      <c r="I1794" s="163"/>
      <c r="J1794" s="158" t="s">
        <v>31</v>
      </c>
      <c r="K1794" s="159"/>
      <c r="L1794" s="153">
        <v>125.95</v>
      </c>
      <c r="M1794" s="154">
        <f t="shared" si="230"/>
        <v>17.98</v>
      </c>
      <c r="N1794" s="155" t="str">
        <f t="shared" si="231"/>
        <v/>
      </c>
      <c r="O1794" s="156">
        <f t="shared" si="232"/>
        <v>2313.7015000000001</v>
      </c>
      <c r="P1794" s="156" t="e">
        <f t="shared" si="236"/>
        <v>#VALUE!</v>
      </c>
      <c r="Q1794" s="156" t="e">
        <f t="shared" si="237"/>
        <v>#VALUE!</v>
      </c>
      <c r="R1794" s="157"/>
      <c r="S1794" s="157"/>
      <c r="T1794" s="157"/>
      <c r="U1794" s="157"/>
      <c r="V1794" s="20"/>
    </row>
    <row r="1795" spans="1:22" s="38" customFormat="1" ht="15" customHeight="1" x14ac:dyDescent="0.2">
      <c r="A1795" s="160">
        <v>1793</v>
      </c>
      <c r="B1795" s="161" t="s">
        <v>1877</v>
      </c>
      <c r="C1795" s="161"/>
      <c r="D1795" s="161" t="s">
        <v>285</v>
      </c>
      <c r="E1795" s="161">
        <v>104</v>
      </c>
      <c r="F1795" s="161" t="s">
        <v>1888</v>
      </c>
      <c r="G1795" s="161" t="s">
        <v>531</v>
      </c>
      <c r="H1795" s="162">
        <v>25.29</v>
      </c>
      <c r="I1795" s="163"/>
      <c r="J1795" s="158" t="s">
        <v>102</v>
      </c>
      <c r="K1795" s="159"/>
      <c r="L1795" s="153">
        <v>251.89</v>
      </c>
      <c r="M1795" s="154">
        <f t="shared" si="230"/>
        <v>17.98</v>
      </c>
      <c r="N1795" s="155" t="str">
        <f t="shared" si="231"/>
        <v/>
      </c>
      <c r="O1795" s="156">
        <f t="shared" si="232"/>
        <v>6370.2980999999991</v>
      </c>
      <c r="P1795" s="156" t="e">
        <f t="shared" si="236"/>
        <v>#VALUE!</v>
      </c>
      <c r="Q1795" s="156" t="e">
        <f t="shared" si="237"/>
        <v>#VALUE!</v>
      </c>
      <c r="R1795" s="157"/>
      <c r="S1795" s="157"/>
      <c r="T1795" s="157"/>
      <c r="U1795" s="157"/>
      <c r="V1795" s="20"/>
    </row>
    <row r="1796" spans="1:22" s="38" customFormat="1" ht="15" customHeight="1" x14ac:dyDescent="0.2">
      <c r="A1796" s="160">
        <v>1794</v>
      </c>
      <c r="B1796" s="161" t="s">
        <v>1877</v>
      </c>
      <c r="C1796" s="161"/>
      <c r="D1796" s="161" t="s">
        <v>285</v>
      </c>
      <c r="E1796" s="161">
        <v>105</v>
      </c>
      <c r="F1796" s="161" t="s">
        <v>1889</v>
      </c>
      <c r="G1796" s="161" t="s">
        <v>531</v>
      </c>
      <c r="H1796" s="162">
        <v>13.11</v>
      </c>
      <c r="I1796" s="163"/>
      <c r="J1796" s="158" t="s">
        <v>64</v>
      </c>
      <c r="K1796" s="159"/>
      <c r="L1796" s="153">
        <v>12</v>
      </c>
      <c r="M1796" s="154">
        <f t="shared" si="230"/>
        <v>17.98</v>
      </c>
      <c r="N1796" s="155" t="str">
        <f t="shared" si="231"/>
        <v/>
      </c>
      <c r="O1796" s="156">
        <f t="shared" si="232"/>
        <v>157.32</v>
      </c>
      <c r="P1796" s="156" t="e">
        <f t="shared" si="236"/>
        <v>#VALUE!</v>
      </c>
      <c r="Q1796" s="156" t="e">
        <f t="shared" si="237"/>
        <v>#VALUE!</v>
      </c>
      <c r="R1796" s="157"/>
      <c r="S1796" s="157"/>
      <c r="T1796" s="157"/>
      <c r="U1796" s="157"/>
      <c r="V1796" s="20"/>
    </row>
    <row r="1797" spans="1:22" s="38" customFormat="1" ht="15" customHeight="1" x14ac:dyDescent="0.2">
      <c r="A1797" s="160">
        <v>1795</v>
      </c>
      <c r="B1797" s="161" t="s">
        <v>1877</v>
      </c>
      <c r="C1797" s="161"/>
      <c r="D1797" s="161" t="s">
        <v>285</v>
      </c>
      <c r="E1797" s="161">
        <v>106</v>
      </c>
      <c r="F1797" s="161" t="s">
        <v>43</v>
      </c>
      <c r="G1797" s="161" t="s">
        <v>531</v>
      </c>
      <c r="H1797" s="162">
        <v>14.45</v>
      </c>
      <c r="I1797" s="163"/>
      <c r="J1797" s="158" t="s">
        <v>31</v>
      </c>
      <c r="K1797" s="159"/>
      <c r="L1797" s="153">
        <v>125.95</v>
      </c>
      <c r="M1797" s="154">
        <f t="shared" si="230"/>
        <v>17.98</v>
      </c>
      <c r="N1797" s="155" t="str">
        <f t="shared" si="231"/>
        <v/>
      </c>
      <c r="O1797" s="156">
        <f t="shared" si="232"/>
        <v>1819.9775</v>
      </c>
      <c r="P1797" s="156" t="e">
        <f t="shared" si="236"/>
        <v>#VALUE!</v>
      </c>
      <c r="Q1797" s="156" t="e">
        <f t="shared" si="237"/>
        <v>#VALUE!</v>
      </c>
      <c r="R1797" s="157"/>
      <c r="S1797" s="157"/>
      <c r="T1797" s="157"/>
      <c r="U1797" s="157"/>
      <c r="V1797" s="20"/>
    </row>
    <row r="1798" spans="1:22" s="38" customFormat="1" ht="15" customHeight="1" x14ac:dyDescent="0.2">
      <c r="A1798" s="160">
        <v>1796</v>
      </c>
      <c r="B1798" s="161" t="s">
        <v>1877</v>
      </c>
      <c r="C1798" s="161"/>
      <c r="D1798" s="161" t="s">
        <v>285</v>
      </c>
      <c r="E1798" s="161">
        <v>107</v>
      </c>
      <c r="F1798" s="161" t="s">
        <v>43</v>
      </c>
      <c r="G1798" s="161" t="s">
        <v>531</v>
      </c>
      <c r="H1798" s="162">
        <v>23.94</v>
      </c>
      <c r="I1798" s="163"/>
      <c r="J1798" s="158" t="s">
        <v>31</v>
      </c>
      <c r="K1798" s="159"/>
      <c r="L1798" s="153">
        <v>125.95</v>
      </c>
      <c r="M1798" s="154">
        <f t="shared" ref="M1798:M1824" si="238">SVS</f>
        <v>17.98</v>
      </c>
      <c r="N1798" s="155" t="str">
        <f t="shared" ref="N1798:N1824" si="239">IF(VLOOKUP(J1798,Vorgaben,4,FALSE)=0,"",VLOOKUP(J1798,Vorgaben,4,FALSE))</f>
        <v/>
      </c>
      <c r="O1798" s="156">
        <f t="shared" ref="O1798:O1824" si="240">H1798*L1798</f>
        <v>3015.2430000000004</v>
      </c>
      <c r="P1798" s="156" t="e">
        <f t="shared" si="236"/>
        <v>#VALUE!</v>
      </c>
      <c r="Q1798" s="156" t="e">
        <f t="shared" si="237"/>
        <v>#VALUE!</v>
      </c>
      <c r="R1798" s="157"/>
      <c r="S1798" s="157"/>
      <c r="T1798" s="157"/>
      <c r="U1798" s="157"/>
      <c r="V1798" s="20"/>
    </row>
    <row r="1799" spans="1:22" s="38" customFormat="1" ht="15" customHeight="1" x14ac:dyDescent="0.2">
      <c r="A1799" s="160">
        <v>1797</v>
      </c>
      <c r="B1799" s="161" t="s">
        <v>1877</v>
      </c>
      <c r="C1799" s="161"/>
      <c r="D1799" s="161" t="s">
        <v>285</v>
      </c>
      <c r="E1799" s="161">
        <v>108</v>
      </c>
      <c r="F1799" s="161" t="s">
        <v>43</v>
      </c>
      <c r="G1799" s="161" t="s">
        <v>363</v>
      </c>
      <c r="H1799" s="162">
        <v>20.48</v>
      </c>
      <c r="I1799" s="163"/>
      <c r="J1799" s="158" t="s">
        <v>31</v>
      </c>
      <c r="K1799" s="159"/>
      <c r="L1799" s="153">
        <v>125.95</v>
      </c>
      <c r="M1799" s="154">
        <f t="shared" si="238"/>
        <v>17.98</v>
      </c>
      <c r="N1799" s="155" t="str">
        <f t="shared" si="239"/>
        <v/>
      </c>
      <c r="O1799" s="156">
        <f t="shared" si="240"/>
        <v>2579.4560000000001</v>
      </c>
      <c r="P1799" s="156" t="e">
        <f t="shared" si="236"/>
        <v>#VALUE!</v>
      </c>
      <c r="Q1799" s="156" t="e">
        <f t="shared" si="237"/>
        <v>#VALUE!</v>
      </c>
      <c r="R1799" s="157"/>
      <c r="S1799" s="157"/>
      <c r="T1799" s="157"/>
      <c r="U1799" s="157"/>
      <c r="V1799" s="20"/>
    </row>
    <row r="1800" spans="1:22" s="38" customFormat="1" ht="15" customHeight="1" x14ac:dyDescent="0.2">
      <c r="A1800" s="160">
        <v>1798</v>
      </c>
      <c r="B1800" s="161" t="s">
        <v>1877</v>
      </c>
      <c r="C1800" s="161"/>
      <c r="D1800" s="161" t="s">
        <v>285</v>
      </c>
      <c r="E1800" s="161">
        <v>109</v>
      </c>
      <c r="F1800" s="161" t="s">
        <v>43</v>
      </c>
      <c r="G1800" s="161" t="s">
        <v>213</v>
      </c>
      <c r="H1800" s="162">
        <v>20.2</v>
      </c>
      <c r="I1800" s="163"/>
      <c r="J1800" s="158" t="s">
        <v>31</v>
      </c>
      <c r="K1800" s="159"/>
      <c r="L1800" s="153">
        <v>125.95</v>
      </c>
      <c r="M1800" s="154">
        <f t="shared" si="238"/>
        <v>17.98</v>
      </c>
      <c r="N1800" s="155" t="str">
        <f t="shared" si="239"/>
        <v/>
      </c>
      <c r="O1800" s="156">
        <f t="shared" si="240"/>
        <v>2544.19</v>
      </c>
      <c r="P1800" s="156" t="e">
        <f t="shared" si="236"/>
        <v>#VALUE!</v>
      </c>
      <c r="Q1800" s="156" t="e">
        <f t="shared" si="237"/>
        <v>#VALUE!</v>
      </c>
      <c r="R1800" s="157"/>
      <c r="S1800" s="157"/>
      <c r="T1800" s="157"/>
      <c r="U1800" s="157"/>
      <c r="V1800" s="20"/>
    </row>
    <row r="1801" spans="1:22" s="38" customFormat="1" ht="15" customHeight="1" x14ac:dyDescent="0.2">
      <c r="A1801" s="160">
        <v>1799</v>
      </c>
      <c r="B1801" s="161" t="s">
        <v>1877</v>
      </c>
      <c r="C1801" s="161"/>
      <c r="D1801" s="161" t="s">
        <v>285</v>
      </c>
      <c r="E1801" s="161" t="s">
        <v>1890</v>
      </c>
      <c r="F1801" s="161" t="s">
        <v>804</v>
      </c>
      <c r="G1801" s="161" t="s">
        <v>213</v>
      </c>
      <c r="H1801" s="162">
        <v>10.5</v>
      </c>
      <c r="I1801" s="163"/>
      <c r="J1801" s="158" t="s">
        <v>52</v>
      </c>
      <c r="K1801" s="159"/>
      <c r="L1801" s="153">
        <v>251.89</v>
      </c>
      <c r="M1801" s="154">
        <f t="shared" si="238"/>
        <v>17.98</v>
      </c>
      <c r="N1801" s="155" t="str">
        <f t="shared" si="239"/>
        <v/>
      </c>
      <c r="O1801" s="156">
        <f t="shared" si="240"/>
        <v>2644.8449999999998</v>
      </c>
      <c r="P1801" s="156" t="e">
        <f t="shared" si="236"/>
        <v>#VALUE!</v>
      </c>
      <c r="Q1801" s="156" t="e">
        <f t="shared" si="237"/>
        <v>#VALUE!</v>
      </c>
      <c r="R1801" s="157"/>
      <c r="S1801" s="157"/>
      <c r="T1801" s="157"/>
      <c r="U1801" s="157"/>
      <c r="V1801" s="20"/>
    </row>
    <row r="1802" spans="1:22" s="38" customFormat="1" ht="15" customHeight="1" x14ac:dyDescent="0.2">
      <c r="A1802" s="160">
        <v>1800</v>
      </c>
      <c r="B1802" s="161" t="s">
        <v>1877</v>
      </c>
      <c r="C1802" s="161"/>
      <c r="D1802" s="161" t="s">
        <v>285</v>
      </c>
      <c r="E1802" s="161" t="s">
        <v>1891</v>
      </c>
      <c r="F1802" s="161" t="s">
        <v>212</v>
      </c>
      <c r="G1802" s="161" t="s">
        <v>213</v>
      </c>
      <c r="H1802" s="162">
        <v>6.65</v>
      </c>
      <c r="I1802" s="163"/>
      <c r="J1802" s="158" t="s">
        <v>36</v>
      </c>
      <c r="K1802" s="159"/>
      <c r="L1802" s="153">
        <v>251.89</v>
      </c>
      <c r="M1802" s="154">
        <f t="shared" si="238"/>
        <v>17.98</v>
      </c>
      <c r="N1802" s="155" t="str">
        <f t="shared" si="239"/>
        <v/>
      </c>
      <c r="O1802" s="156">
        <f t="shared" si="240"/>
        <v>1675.0685000000001</v>
      </c>
      <c r="P1802" s="156" t="e">
        <f t="shared" si="236"/>
        <v>#VALUE!</v>
      </c>
      <c r="Q1802" s="156" t="e">
        <f t="shared" si="237"/>
        <v>#VALUE!</v>
      </c>
      <c r="R1802" s="157"/>
      <c r="S1802" s="157"/>
      <c r="T1802" s="157"/>
      <c r="U1802" s="157"/>
      <c r="V1802" s="20"/>
    </row>
    <row r="1803" spans="1:22" s="38" customFormat="1" ht="15" customHeight="1" x14ac:dyDescent="0.2">
      <c r="A1803" s="160">
        <v>1801</v>
      </c>
      <c r="B1803" s="161" t="s">
        <v>1877</v>
      </c>
      <c r="C1803" s="161"/>
      <c r="D1803" s="161" t="s">
        <v>285</v>
      </c>
      <c r="E1803" s="161">
        <v>111</v>
      </c>
      <c r="F1803" s="161" t="s">
        <v>212</v>
      </c>
      <c r="G1803" s="161" t="s">
        <v>213</v>
      </c>
      <c r="H1803" s="162">
        <v>6.49</v>
      </c>
      <c r="I1803" s="163"/>
      <c r="J1803" s="158" t="s">
        <v>36</v>
      </c>
      <c r="K1803" s="159"/>
      <c r="L1803" s="153">
        <v>251.89</v>
      </c>
      <c r="M1803" s="154">
        <f t="shared" si="238"/>
        <v>17.98</v>
      </c>
      <c r="N1803" s="155" t="str">
        <f t="shared" si="239"/>
        <v/>
      </c>
      <c r="O1803" s="156">
        <f t="shared" si="240"/>
        <v>1634.7661000000001</v>
      </c>
      <c r="P1803" s="156" t="e">
        <f t="shared" si="236"/>
        <v>#VALUE!</v>
      </c>
      <c r="Q1803" s="156" t="e">
        <f t="shared" si="237"/>
        <v>#VALUE!</v>
      </c>
      <c r="R1803" s="157"/>
      <c r="S1803" s="157"/>
      <c r="T1803" s="157"/>
      <c r="U1803" s="157"/>
      <c r="V1803" s="20"/>
    </row>
    <row r="1804" spans="1:22" s="38" customFormat="1" ht="15" customHeight="1" x14ac:dyDescent="0.2">
      <c r="A1804" s="160">
        <v>1802</v>
      </c>
      <c r="B1804" s="161" t="s">
        <v>1877</v>
      </c>
      <c r="C1804" s="161"/>
      <c r="D1804" s="161" t="s">
        <v>285</v>
      </c>
      <c r="E1804" s="161">
        <v>112</v>
      </c>
      <c r="F1804" s="161" t="s">
        <v>43</v>
      </c>
      <c r="G1804" s="161" t="s">
        <v>213</v>
      </c>
      <c r="H1804" s="162">
        <v>16.489999999999998</v>
      </c>
      <c r="I1804" s="163"/>
      <c r="J1804" s="158" t="s">
        <v>31</v>
      </c>
      <c r="K1804" s="159"/>
      <c r="L1804" s="153">
        <v>125.95</v>
      </c>
      <c r="M1804" s="154">
        <f t="shared" si="238"/>
        <v>17.98</v>
      </c>
      <c r="N1804" s="155" t="str">
        <f t="shared" si="239"/>
        <v/>
      </c>
      <c r="O1804" s="156">
        <f t="shared" si="240"/>
        <v>2076.9155000000001</v>
      </c>
      <c r="P1804" s="156" t="e">
        <f t="shared" si="236"/>
        <v>#VALUE!</v>
      </c>
      <c r="Q1804" s="156" t="e">
        <f t="shared" si="237"/>
        <v>#VALUE!</v>
      </c>
      <c r="R1804" s="157"/>
      <c r="S1804" s="157"/>
      <c r="T1804" s="157"/>
      <c r="U1804" s="157"/>
      <c r="V1804" s="20"/>
    </row>
    <row r="1805" spans="1:22" s="38" customFormat="1" ht="15" customHeight="1" x14ac:dyDescent="0.2">
      <c r="A1805" s="160">
        <v>1803</v>
      </c>
      <c r="B1805" s="161" t="s">
        <v>1877</v>
      </c>
      <c r="C1805" s="161"/>
      <c r="D1805" s="161" t="s">
        <v>285</v>
      </c>
      <c r="E1805" s="161">
        <v>113</v>
      </c>
      <c r="F1805" s="161" t="s">
        <v>43</v>
      </c>
      <c r="G1805" s="161" t="s">
        <v>221</v>
      </c>
      <c r="H1805" s="162">
        <v>16.77</v>
      </c>
      <c r="I1805" s="163"/>
      <c r="J1805" s="158" t="s">
        <v>31</v>
      </c>
      <c r="K1805" s="159"/>
      <c r="L1805" s="153">
        <v>125.95</v>
      </c>
      <c r="M1805" s="154">
        <f t="shared" si="238"/>
        <v>17.98</v>
      </c>
      <c r="N1805" s="155" t="str">
        <f t="shared" si="239"/>
        <v/>
      </c>
      <c r="O1805" s="156">
        <f t="shared" si="240"/>
        <v>2112.1815000000001</v>
      </c>
      <c r="P1805" s="156" t="e">
        <f t="shared" si="236"/>
        <v>#VALUE!</v>
      </c>
      <c r="Q1805" s="156" t="e">
        <f t="shared" si="237"/>
        <v>#VALUE!</v>
      </c>
      <c r="R1805" s="157"/>
      <c r="S1805" s="157"/>
      <c r="T1805" s="157"/>
      <c r="U1805" s="157"/>
      <c r="V1805" s="20"/>
    </row>
    <row r="1806" spans="1:22" s="38" customFormat="1" ht="15" customHeight="1" x14ac:dyDescent="0.2">
      <c r="A1806" s="160">
        <v>1804</v>
      </c>
      <c r="B1806" s="161" t="s">
        <v>1877</v>
      </c>
      <c r="C1806" s="161"/>
      <c r="D1806" s="161" t="s">
        <v>285</v>
      </c>
      <c r="E1806" s="161">
        <v>114</v>
      </c>
      <c r="F1806" s="161" t="s">
        <v>1892</v>
      </c>
      <c r="G1806" s="161" t="s">
        <v>221</v>
      </c>
      <c r="H1806" s="162">
        <v>38.29</v>
      </c>
      <c r="I1806" s="163"/>
      <c r="J1806" s="158" t="s">
        <v>38</v>
      </c>
      <c r="K1806" s="159"/>
      <c r="L1806" s="153">
        <v>125.95</v>
      </c>
      <c r="M1806" s="154">
        <f t="shared" si="238"/>
        <v>17.98</v>
      </c>
      <c r="N1806" s="155" t="str">
        <f t="shared" si="239"/>
        <v/>
      </c>
      <c r="O1806" s="156">
        <f t="shared" si="240"/>
        <v>4822.6255000000001</v>
      </c>
      <c r="P1806" s="156" t="e">
        <f t="shared" si="236"/>
        <v>#VALUE!</v>
      </c>
      <c r="Q1806" s="156" t="e">
        <f t="shared" si="237"/>
        <v>#VALUE!</v>
      </c>
      <c r="R1806" s="157"/>
      <c r="S1806" s="157"/>
      <c r="T1806" s="157"/>
      <c r="U1806" s="157"/>
      <c r="V1806" s="20"/>
    </row>
    <row r="1807" spans="1:22" s="38" customFormat="1" ht="15" customHeight="1" x14ac:dyDescent="0.2">
      <c r="A1807" s="160">
        <v>1805</v>
      </c>
      <c r="B1807" s="161" t="s">
        <v>1877</v>
      </c>
      <c r="C1807" s="161"/>
      <c r="D1807" s="161" t="s">
        <v>285</v>
      </c>
      <c r="E1807" s="161">
        <v>115</v>
      </c>
      <c r="F1807" s="161" t="s">
        <v>43</v>
      </c>
      <c r="G1807" s="161" t="s">
        <v>221</v>
      </c>
      <c r="H1807" s="162">
        <v>26.88</v>
      </c>
      <c r="I1807" s="163"/>
      <c r="J1807" s="158" t="s">
        <v>31</v>
      </c>
      <c r="K1807" s="159"/>
      <c r="L1807" s="153">
        <v>125.95</v>
      </c>
      <c r="M1807" s="154">
        <f t="shared" si="238"/>
        <v>17.98</v>
      </c>
      <c r="N1807" s="155" t="str">
        <f t="shared" si="239"/>
        <v/>
      </c>
      <c r="O1807" s="156">
        <f t="shared" si="240"/>
        <v>3385.5360000000001</v>
      </c>
      <c r="P1807" s="156" t="e">
        <f t="shared" si="236"/>
        <v>#VALUE!</v>
      </c>
      <c r="Q1807" s="156" t="e">
        <f t="shared" si="237"/>
        <v>#VALUE!</v>
      </c>
      <c r="R1807" s="157"/>
      <c r="S1807" s="157"/>
      <c r="T1807" s="157"/>
      <c r="U1807" s="157"/>
      <c r="V1807" s="20"/>
    </row>
    <row r="1808" spans="1:22" s="38" customFormat="1" ht="15" customHeight="1" x14ac:dyDescent="0.2">
      <c r="A1808" s="160">
        <v>1806</v>
      </c>
      <c r="B1808" s="161" t="s">
        <v>1877</v>
      </c>
      <c r="C1808" s="161"/>
      <c r="D1808" s="161" t="s">
        <v>285</v>
      </c>
      <c r="E1808" s="161">
        <v>116</v>
      </c>
      <c r="F1808" s="161" t="s">
        <v>43</v>
      </c>
      <c r="G1808" s="161" t="s">
        <v>221</v>
      </c>
      <c r="H1808" s="162">
        <v>16.510000000000002</v>
      </c>
      <c r="I1808" s="163"/>
      <c r="J1808" s="158" t="s">
        <v>31</v>
      </c>
      <c r="K1808" s="159"/>
      <c r="L1808" s="153">
        <v>125.95</v>
      </c>
      <c r="M1808" s="154">
        <f t="shared" si="238"/>
        <v>17.98</v>
      </c>
      <c r="N1808" s="155" t="str">
        <f t="shared" si="239"/>
        <v/>
      </c>
      <c r="O1808" s="156">
        <f t="shared" si="240"/>
        <v>2079.4345000000003</v>
      </c>
      <c r="P1808" s="156" t="e">
        <f t="shared" si="236"/>
        <v>#VALUE!</v>
      </c>
      <c r="Q1808" s="156" t="e">
        <f t="shared" si="237"/>
        <v>#VALUE!</v>
      </c>
      <c r="R1808" s="157"/>
      <c r="S1808" s="157"/>
      <c r="T1808" s="157"/>
      <c r="U1808" s="157"/>
      <c r="V1808" s="20"/>
    </row>
    <row r="1809" spans="1:22" s="38" customFormat="1" ht="15" customHeight="1" x14ac:dyDescent="0.2">
      <c r="A1809" s="160">
        <v>1807</v>
      </c>
      <c r="B1809" s="161" t="s">
        <v>1877</v>
      </c>
      <c r="C1809" s="161"/>
      <c r="D1809" s="161" t="s">
        <v>285</v>
      </c>
      <c r="E1809" s="161">
        <v>117</v>
      </c>
      <c r="F1809" s="161" t="s">
        <v>43</v>
      </c>
      <c r="G1809" s="161" t="s">
        <v>221</v>
      </c>
      <c r="H1809" s="162">
        <v>16.510000000000002</v>
      </c>
      <c r="I1809" s="163"/>
      <c r="J1809" s="158" t="s">
        <v>31</v>
      </c>
      <c r="K1809" s="159"/>
      <c r="L1809" s="153">
        <v>125.95</v>
      </c>
      <c r="M1809" s="154">
        <f t="shared" si="238"/>
        <v>17.98</v>
      </c>
      <c r="N1809" s="155" t="str">
        <f t="shared" si="239"/>
        <v/>
      </c>
      <c r="O1809" s="156">
        <f t="shared" si="240"/>
        <v>2079.4345000000003</v>
      </c>
      <c r="P1809" s="156" t="e">
        <f t="shared" si="236"/>
        <v>#VALUE!</v>
      </c>
      <c r="Q1809" s="156" t="e">
        <f t="shared" si="237"/>
        <v>#VALUE!</v>
      </c>
      <c r="R1809" s="157"/>
      <c r="S1809" s="157"/>
      <c r="T1809" s="157"/>
      <c r="U1809" s="157"/>
      <c r="V1809" s="20"/>
    </row>
    <row r="1810" spans="1:22" s="38" customFormat="1" ht="15" customHeight="1" x14ac:dyDescent="0.2">
      <c r="A1810" s="160">
        <v>1808</v>
      </c>
      <c r="B1810" s="161" t="s">
        <v>1877</v>
      </c>
      <c r="C1810" s="161"/>
      <c r="D1810" s="161" t="s">
        <v>285</v>
      </c>
      <c r="E1810" s="161">
        <v>118</v>
      </c>
      <c r="F1810" s="161" t="s">
        <v>1889</v>
      </c>
      <c r="G1810" s="161" t="s">
        <v>221</v>
      </c>
      <c r="H1810" s="162">
        <v>7.99</v>
      </c>
      <c r="I1810" s="163"/>
      <c r="J1810" s="158" t="s">
        <v>64</v>
      </c>
      <c r="K1810" s="159"/>
      <c r="L1810" s="153">
        <v>12</v>
      </c>
      <c r="M1810" s="154">
        <f t="shared" si="238"/>
        <v>17.98</v>
      </c>
      <c r="N1810" s="155" t="str">
        <f t="shared" si="239"/>
        <v/>
      </c>
      <c r="O1810" s="156">
        <f t="shared" si="240"/>
        <v>95.88</v>
      </c>
      <c r="P1810" s="156" t="e">
        <f t="shared" si="236"/>
        <v>#VALUE!</v>
      </c>
      <c r="Q1810" s="156" t="e">
        <f t="shared" si="237"/>
        <v>#VALUE!</v>
      </c>
      <c r="R1810" s="157"/>
      <c r="S1810" s="157"/>
      <c r="T1810" s="157"/>
      <c r="U1810" s="157"/>
      <c r="V1810" s="20"/>
    </row>
    <row r="1811" spans="1:22" s="38" customFormat="1" ht="15" customHeight="1" x14ac:dyDescent="0.2">
      <c r="A1811" s="160">
        <v>1809</v>
      </c>
      <c r="B1811" s="161" t="s">
        <v>1877</v>
      </c>
      <c r="C1811" s="161"/>
      <c r="D1811" s="161" t="s">
        <v>285</v>
      </c>
      <c r="E1811" s="161">
        <v>119</v>
      </c>
      <c r="F1811" s="161" t="s">
        <v>280</v>
      </c>
      <c r="G1811" s="161" t="s">
        <v>221</v>
      </c>
      <c r="H1811" s="162">
        <v>5.74</v>
      </c>
      <c r="I1811" s="163"/>
      <c r="J1811" s="158" t="s">
        <v>34</v>
      </c>
      <c r="K1811" s="159"/>
      <c r="L1811" s="153">
        <v>251.89</v>
      </c>
      <c r="M1811" s="154">
        <f t="shared" si="238"/>
        <v>17.98</v>
      </c>
      <c r="N1811" s="155" t="str">
        <f t="shared" si="239"/>
        <v/>
      </c>
      <c r="O1811" s="156">
        <f t="shared" si="240"/>
        <v>1445.8486</v>
      </c>
      <c r="P1811" s="156" t="e">
        <f t="shared" si="236"/>
        <v>#VALUE!</v>
      </c>
      <c r="Q1811" s="156" t="e">
        <f t="shared" si="237"/>
        <v>#VALUE!</v>
      </c>
      <c r="R1811" s="157"/>
      <c r="S1811" s="157"/>
      <c r="T1811" s="157"/>
      <c r="U1811" s="157"/>
      <c r="V1811" s="20"/>
    </row>
    <row r="1812" spans="1:22" s="38" customFormat="1" ht="15" customHeight="1" x14ac:dyDescent="0.2">
      <c r="A1812" s="160">
        <v>1810</v>
      </c>
      <c r="B1812" s="161" t="s">
        <v>1877</v>
      </c>
      <c r="C1812" s="161"/>
      <c r="D1812" s="161" t="s">
        <v>285</v>
      </c>
      <c r="E1812" s="161">
        <v>120</v>
      </c>
      <c r="F1812" s="161" t="s">
        <v>280</v>
      </c>
      <c r="G1812" s="161" t="s">
        <v>221</v>
      </c>
      <c r="H1812" s="162">
        <v>7.66</v>
      </c>
      <c r="I1812" s="163"/>
      <c r="J1812" s="158" t="s">
        <v>34</v>
      </c>
      <c r="K1812" s="159"/>
      <c r="L1812" s="153">
        <v>251.89</v>
      </c>
      <c r="M1812" s="154">
        <f t="shared" si="238"/>
        <v>17.98</v>
      </c>
      <c r="N1812" s="155" t="str">
        <f t="shared" si="239"/>
        <v/>
      </c>
      <c r="O1812" s="156">
        <f t="shared" si="240"/>
        <v>1929.4774</v>
      </c>
      <c r="P1812" s="156" t="e">
        <f t="shared" si="236"/>
        <v>#VALUE!</v>
      </c>
      <c r="Q1812" s="156" t="e">
        <f t="shared" si="237"/>
        <v>#VALUE!</v>
      </c>
      <c r="R1812" s="157"/>
      <c r="S1812" s="157"/>
      <c r="T1812" s="157"/>
      <c r="U1812" s="157"/>
      <c r="V1812" s="20"/>
    </row>
    <row r="1813" spans="1:22" s="38" customFormat="1" ht="15" customHeight="1" x14ac:dyDescent="0.2">
      <c r="A1813" s="160">
        <v>1811</v>
      </c>
      <c r="B1813" s="161" t="s">
        <v>1877</v>
      </c>
      <c r="C1813" s="161"/>
      <c r="D1813" s="161" t="s">
        <v>285</v>
      </c>
      <c r="E1813" s="161">
        <v>122</v>
      </c>
      <c r="F1813" s="161" t="s">
        <v>43</v>
      </c>
      <c r="G1813" s="161" t="s">
        <v>221</v>
      </c>
      <c r="H1813" s="162">
        <v>22.74</v>
      </c>
      <c r="I1813" s="163"/>
      <c r="J1813" s="158" t="s">
        <v>31</v>
      </c>
      <c r="K1813" s="159"/>
      <c r="L1813" s="153">
        <v>125.95</v>
      </c>
      <c r="M1813" s="154">
        <f t="shared" si="238"/>
        <v>17.98</v>
      </c>
      <c r="N1813" s="155" t="str">
        <f t="shared" si="239"/>
        <v/>
      </c>
      <c r="O1813" s="156">
        <f t="shared" si="240"/>
        <v>2864.1030000000001</v>
      </c>
      <c r="P1813" s="156" t="e">
        <f t="shared" si="236"/>
        <v>#VALUE!</v>
      </c>
      <c r="Q1813" s="156" t="e">
        <f t="shared" si="237"/>
        <v>#VALUE!</v>
      </c>
      <c r="R1813" s="157"/>
      <c r="S1813" s="157"/>
      <c r="T1813" s="157"/>
      <c r="U1813" s="157"/>
      <c r="V1813" s="20"/>
    </row>
    <row r="1814" spans="1:22" s="38" customFormat="1" ht="15" customHeight="1" x14ac:dyDescent="0.2">
      <c r="A1814" s="160">
        <v>1812</v>
      </c>
      <c r="B1814" s="161" t="s">
        <v>1877</v>
      </c>
      <c r="C1814" s="161"/>
      <c r="D1814" s="161" t="s">
        <v>285</v>
      </c>
      <c r="E1814" s="161">
        <v>123</v>
      </c>
      <c r="F1814" s="161" t="s">
        <v>43</v>
      </c>
      <c r="G1814" s="161" t="s">
        <v>221</v>
      </c>
      <c r="H1814" s="162">
        <v>23.05</v>
      </c>
      <c r="I1814" s="163"/>
      <c r="J1814" s="158" t="s">
        <v>31</v>
      </c>
      <c r="K1814" s="159"/>
      <c r="L1814" s="153">
        <v>125.95</v>
      </c>
      <c r="M1814" s="154">
        <f t="shared" si="238"/>
        <v>17.98</v>
      </c>
      <c r="N1814" s="155" t="str">
        <f t="shared" si="239"/>
        <v/>
      </c>
      <c r="O1814" s="156">
        <f t="shared" si="240"/>
        <v>2903.1475</v>
      </c>
      <c r="P1814" s="156" t="e">
        <f t="shared" si="236"/>
        <v>#VALUE!</v>
      </c>
      <c r="Q1814" s="156" t="e">
        <f t="shared" si="237"/>
        <v>#VALUE!</v>
      </c>
      <c r="R1814" s="157"/>
      <c r="S1814" s="157"/>
      <c r="T1814" s="157"/>
      <c r="U1814" s="157"/>
      <c r="V1814" s="20"/>
    </row>
    <row r="1815" spans="1:22" s="38" customFormat="1" ht="15" customHeight="1" x14ac:dyDescent="0.2">
      <c r="A1815" s="160">
        <v>1813</v>
      </c>
      <c r="B1815" s="161" t="s">
        <v>1877</v>
      </c>
      <c r="C1815" s="161"/>
      <c r="D1815" s="161" t="s">
        <v>285</v>
      </c>
      <c r="E1815" s="161">
        <v>124</v>
      </c>
      <c r="F1815" s="161" t="s">
        <v>43</v>
      </c>
      <c r="G1815" s="161" t="s">
        <v>221</v>
      </c>
      <c r="H1815" s="162">
        <v>16.53</v>
      </c>
      <c r="I1815" s="163"/>
      <c r="J1815" s="158" t="s">
        <v>31</v>
      </c>
      <c r="K1815" s="159"/>
      <c r="L1815" s="153">
        <v>125.95</v>
      </c>
      <c r="M1815" s="154">
        <f t="shared" si="238"/>
        <v>17.98</v>
      </c>
      <c r="N1815" s="155" t="str">
        <f t="shared" si="239"/>
        <v/>
      </c>
      <c r="O1815" s="156">
        <f t="shared" si="240"/>
        <v>2081.9535000000001</v>
      </c>
      <c r="P1815" s="156" t="e">
        <f t="shared" si="236"/>
        <v>#VALUE!</v>
      </c>
      <c r="Q1815" s="156" t="e">
        <f t="shared" si="237"/>
        <v>#VALUE!</v>
      </c>
      <c r="R1815" s="157"/>
      <c r="S1815" s="157"/>
      <c r="T1815" s="157"/>
      <c r="U1815" s="157"/>
      <c r="V1815" s="20"/>
    </row>
    <row r="1816" spans="1:22" s="38" customFormat="1" ht="15" customHeight="1" x14ac:dyDescent="0.2">
      <c r="A1816" s="160">
        <v>1814</v>
      </c>
      <c r="B1816" s="161" t="s">
        <v>1877</v>
      </c>
      <c r="C1816" s="161"/>
      <c r="D1816" s="161" t="s">
        <v>285</v>
      </c>
      <c r="E1816" s="161">
        <v>125</v>
      </c>
      <c r="F1816" s="161" t="s">
        <v>280</v>
      </c>
      <c r="G1816" s="161" t="s">
        <v>351</v>
      </c>
      <c r="H1816" s="162">
        <v>1.44</v>
      </c>
      <c r="I1816" s="163"/>
      <c r="J1816" s="158" t="s">
        <v>34</v>
      </c>
      <c r="K1816" s="159"/>
      <c r="L1816" s="153">
        <v>251.89</v>
      </c>
      <c r="M1816" s="154">
        <f t="shared" si="238"/>
        <v>17.98</v>
      </c>
      <c r="N1816" s="155" t="str">
        <f t="shared" si="239"/>
        <v/>
      </c>
      <c r="O1816" s="156">
        <f t="shared" si="240"/>
        <v>362.72159999999997</v>
      </c>
      <c r="P1816" s="156" t="e">
        <f t="shared" si="236"/>
        <v>#VALUE!</v>
      </c>
      <c r="Q1816" s="156" t="e">
        <f t="shared" si="237"/>
        <v>#VALUE!</v>
      </c>
      <c r="R1816" s="157"/>
      <c r="S1816" s="157"/>
      <c r="T1816" s="157"/>
      <c r="U1816" s="157"/>
      <c r="V1816" s="20"/>
    </row>
    <row r="1817" spans="1:22" s="38" customFormat="1" ht="15" customHeight="1" x14ac:dyDescent="0.2">
      <c r="A1817" s="160">
        <v>1815</v>
      </c>
      <c r="B1817" s="161" t="s">
        <v>1877</v>
      </c>
      <c r="C1817" s="161"/>
      <c r="D1817" s="161" t="s">
        <v>285</v>
      </c>
      <c r="E1817" s="161">
        <v>125</v>
      </c>
      <c r="F1817" s="161" t="s">
        <v>280</v>
      </c>
      <c r="G1817" s="161" t="s">
        <v>351</v>
      </c>
      <c r="H1817" s="162">
        <v>3.33</v>
      </c>
      <c r="I1817" s="163"/>
      <c r="J1817" s="158" t="s">
        <v>34</v>
      </c>
      <c r="K1817" s="159"/>
      <c r="L1817" s="153">
        <v>251.89</v>
      </c>
      <c r="M1817" s="154">
        <f t="shared" si="238"/>
        <v>17.98</v>
      </c>
      <c r="N1817" s="155" t="str">
        <f t="shared" si="239"/>
        <v/>
      </c>
      <c r="O1817" s="156">
        <f t="shared" si="240"/>
        <v>838.79369999999994</v>
      </c>
      <c r="P1817" s="156" t="e">
        <f t="shared" si="236"/>
        <v>#VALUE!</v>
      </c>
      <c r="Q1817" s="156" t="e">
        <f t="shared" si="237"/>
        <v>#VALUE!</v>
      </c>
      <c r="R1817" s="157"/>
      <c r="S1817" s="157"/>
      <c r="T1817" s="157"/>
      <c r="U1817" s="157"/>
      <c r="V1817" s="20"/>
    </row>
    <row r="1818" spans="1:22" s="38" customFormat="1" ht="15" customHeight="1" x14ac:dyDescent="0.2">
      <c r="A1818" s="160">
        <v>1816</v>
      </c>
      <c r="B1818" s="161" t="s">
        <v>1877</v>
      </c>
      <c r="C1818" s="161"/>
      <c r="D1818" s="161" t="s">
        <v>285</v>
      </c>
      <c r="E1818" s="161">
        <v>127</v>
      </c>
      <c r="F1818" s="161" t="s">
        <v>280</v>
      </c>
      <c r="G1818" s="161" t="s">
        <v>351</v>
      </c>
      <c r="H1818" s="162">
        <v>1.44</v>
      </c>
      <c r="I1818" s="163"/>
      <c r="J1818" s="158" t="s">
        <v>34</v>
      </c>
      <c r="K1818" s="159"/>
      <c r="L1818" s="153">
        <v>251.89</v>
      </c>
      <c r="M1818" s="154">
        <f t="shared" si="238"/>
        <v>17.98</v>
      </c>
      <c r="N1818" s="155" t="str">
        <f t="shared" si="239"/>
        <v/>
      </c>
      <c r="O1818" s="156">
        <f t="shared" si="240"/>
        <v>362.72159999999997</v>
      </c>
      <c r="P1818" s="156" t="e">
        <f t="shared" si="236"/>
        <v>#VALUE!</v>
      </c>
      <c r="Q1818" s="156" t="e">
        <f t="shared" si="237"/>
        <v>#VALUE!</v>
      </c>
      <c r="R1818" s="157"/>
      <c r="S1818" s="157"/>
      <c r="T1818" s="157"/>
      <c r="U1818" s="157"/>
      <c r="V1818" s="20"/>
    </row>
    <row r="1819" spans="1:22" s="38" customFormat="1" ht="15" customHeight="1" x14ac:dyDescent="0.2">
      <c r="A1819" s="160">
        <v>1817</v>
      </c>
      <c r="B1819" s="161" t="s">
        <v>1877</v>
      </c>
      <c r="C1819" s="161"/>
      <c r="D1819" s="161" t="s">
        <v>285</v>
      </c>
      <c r="E1819" s="161">
        <v>128</v>
      </c>
      <c r="F1819" s="161" t="s">
        <v>212</v>
      </c>
      <c r="G1819" s="161" t="s">
        <v>363</v>
      </c>
      <c r="H1819" s="162">
        <v>20.73</v>
      </c>
      <c r="I1819" s="163"/>
      <c r="J1819" s="158" t="s">
        <v>36</v>
      </c>
      <c r="K1819" s="159"/>
      <c r="L1819" s="153">
        <v>251.89</v>
      </c>
      <c r="M1819" s="154">
        <f t="shared" si="238"/>
        <v>17.98</v>
      </c>
      <c r="N1819" s="155" t="str">
        <f t="shared" si="239"/>
        <v/>
      </c>
      <c r="O1819" s="156">
        <f t="shared" si="240"/>
        <v>5221.6796999999997</v>
      </c>
      <c r="P1819" s="156" t="e">
        <f t="shared" ref="P1819:P1824" si="241">O1819/N1819</f>
        <v>#VALUE!</v>
      </c>
      <c r="Q1819" s="156" t="e">
        <f t="shared" ref="Q1819:Q1824" si="242">P1819*M1819</f>
        <v>#VALUE!</v>
      </c>
      <c r="R1819" s="157"/>
      <c r="S1819" s="157"/>
      <c r="T1819" s="157"/>
      <c r="U1819" s="157"/>
      <c r="V1819" s="20"/>
    </row>
    <row r="1820" spans="1:22" s="38" customFormat="1" ht="15" customHeight="1" x14ac:dyDescent="0.2">
      <c r="A1820" s="160">
        <v>1818</v>
      </c>
      <c r="B1820" s="161" t="s">
        <v>1877</v>
      </c>
      <c r="C1820" s="161"/>
      <c r="D1820" s="161" t="s">
        <v>285</v>
      </c>
      <c r="E1820" s="161">
        <v>129</v>
      </c>
      <c r="F1820" s="161" t="s">
        <v>1881</v>
      </c>
      <c r="G1820" s="161" t="s">
        <v>226</v>
      </c>
      <c r="H1820" s="162">
        <v>3.52</v>
      </c>
      <c r="I1820" s="163"/>
      <c r="J1820" s="158" t="s">
        <v>63</v>
      </c>
      <c r="K1820" s="159"/>
      <c r="L1820" s="153">
        <v>50.38</v>
      </c>
      <c r="M1820" s="154">
        <f t="shared" si="238"/>
        <v>17.98</v>
      </c>
      <c r="N1820" s="155" t="str">
        <f t="shared" si="239"/>
        <v/>
      </c>
      <c r="O1820" s="156">
        <f t="shared" si="240"/>
        <v>177.33760000000001</v>
      </c>
      <c r="P1820" s="156" t="e">
        <f t="shared" si="241"/>
        <v>#VALUE!</v>
      </c>
      <c r="Q1820" s="156" t="e">
        <f t="shared" si="242"/>
        <v>#VALUE!</v>
      </c>
      <c r="R1820" s="157"/>
      <c r="S1820" s="157"/>
      <c r="T1820" s="157"/>
      <c r="U1820" s="157"/>
      <c r="V1820" s="20"/>
    </row>
    <row r="1821" spans="1:22" s="38" customFormat="1" ht="15" customHeight="1" x14ac:dyDescent="0.2">
      <c r="A1821" s="160">
        <v>1819</v>
      </c>
      <c r="B1821" s="161" t="s">
        <v>1877</v>
      </c>
      <c r="C1821" s="161"/>
      <c r="D1821" s="161" t="s">
        <v>285</v>
      </c>
      <c r="E1821" s="161">
        <v>130</v>
      </c>
      <c r="F1821" s="161" t="s">
        <v>804</v>
      </c>
      <c r="G1821" s="161" t="s">
        <v>226</v>
      </c>
      <c r="H1821" s="162">
        <v>14.4</v>
      </c>
      <c r="I1821" s="163"/>
      <c r="J1821" s="158" t="s">
        <v>52</v>
      </c>
      <c r="K1821" s="159"/>
      <c r="L1821" s="153">
        <v>251.89</v>
      </c>
      <c r="M1821" s="154">
        <f t="shared" si="238"/>
        <v>17.98</v>
      </c>
      <c r="N1821" s="155" t="str">
        <f t="shared" si="239"/>
        <v/>
      </c>
      <c r="O1821" s="156">
        <f t="shared" si="240"/>
        <v>3627.2159999999999</v>
      </c>
      <c r="P1821" s="156" t="e">
        <f t="shared" si="241"/>
        <v>#VALUE!</v>
      </c>
      <c r="Q1821" s="156" t="e">
        <f t="shared" si="242"/>
        <v>#VALUE!</v>
      </c>
      <c r="R1821" s="157"/>
      <c r="S1821" s="157"/>
      <c r="T1821" s="157"/>
      <c r="U1821" s="157"/>
      <c r="V1821" s="20"/>
    </row>
    <row r="1822" spans="1:22" s="38" customFormat="1" ht="15" customHeight="1" x14ac:dyDescent="0.2">
      <c r="A1822" s="160">
        <v>1820</v>
      </c>
      <c r="B1822" s="161" t="s">
        <v>1877</v>
      </c>
      <c r="C1822" s="161"/>
      <c r="D1822" s="161" t="s">
        <v>285</v>
      </c>
      <c r="E1822" s="161">
        <v>131</v>
      </c>
      <c r="F1822" s="161" t="s">
        <v>212</v>
      </c>
      <c r="G1822" s="161" t="s">
        <v>351</v>
      </c>
      <c r="H1822" s="162">
        <v>2.88</v>
      </c>
      <c r="I1822" s="163"/>
      <c r="J1822" s="158" t="s">
        <v>36</v>
      </c>
      <c r="K1822" s="159"/>
      <c r="L1822" s="153">
        <v>251.89</v>
      </c>
      <c r="M1822" s="154">
        <f t="shared" si="238"/>
        <v>17.98</v>
      </c>
      <c r="N1822" s="155" t="str">
        <f t="shared" si="239"/>
        <v/>
      </c>
      <c r="O1822" s="156">
        <f t="shared" si="240"/>
        <v>725.44319999999993</v>
      </c>
      <c r="P1822" s="156" t="e">
        <f t="shared" si="241"/>
        <v>#VALUE!</v>
      </c>
      <c r="Q1822" s="156" t="e">
        <f t="shared" si="242"/>
        <v>#VALUE!</v>
      </c>
      <c r="R1822" s="157"/>
      <c r="S1822" s="157"/>
      <c r="T1822" s="157"/>
      <c r="U1822" s="157"/>
      <c r="V1822" s="20"/>
    </row>
    <row r="1823" spans="1:22" s="38" customFormat="1" ht="15" customHeight="1" x14ac:dyDescent="0.2">
      <c r="A1823" s="160">
        <v>1821</v>
      </c>
      <c r="B1823" s="161" t="s">
        <v>1877</v>
      </c>
      <c r="C1823" s="161"/>
      <c r="D1823" s="161" t="s">
        <v>285</v>
      </c>
      <c r="E1823" s="161">
        <v>132</v>
      </c>
      <c r="F1823" s="161" t="s">
        <v>212</v>
      </c>
      <c r="G1823" s="161" t="s">
        <v>226</v>
      </c>
      <c r="H1823" s="162">
        <v>19.22</v>
      </c>
      <c r="I1823" s="163"/>
      <c r="J1823" s="158" t="s">
        <v>36</v>
      </c>
      <c r="K1823" s="159"/>
      <c r="L1823" s="153">
        <v>251.89</v>
      </c>
      <c r="M1823" s="154">
        <f t="shared" si="238"/>
        <v>17.98</v>
      </c>
      <c r="N1823" s="155" t="str">
        <f t="shared" si="239"/>
        <v/>
      </c>
      <c r="O1823" s="156">
        <f t="shared" si="240"/>
        <v>4841.3257999999996</v>
      </c>
      <c r="P1823" s="156" t="e">
        <f t="shared" si="241"/>
        <v>#VALUE!</v>
      </c>
      <c r="Q1823" s="156" t="e">
        <f t="shared" si="242"/>
        <v>#VALUE!</v>
      </c>
      <c r="R1823" s="157"/>
      <c r="S1823" s="157"/>
      <c r="T1823" s="157"/>
      <c r="U1823" s="157"/>
      <c r="V1823" s="20"/>
    </row>
    <row r="1824" spans="1:22" s="38" customFormat="1" ht="15" customHeight="1" x14ac:dyDescent="0.2">
      <c r="A1824" s="160">
        <v>1822</v>
      </c>
      <c r="B1824" s="161" t="s">
        <v>1877</v>
      </c>
      <c r="C1824" s="161"/>
      <c r="D1824" s="161" t="s">
        <v>285</v>
      </c>
      <c r="E1824" s="161">
        <v>133</v>
      </c>
      <c r="F1824" s="161" t="s">
        <v>212</v>
      </c>
      <c r="G1824" s="161" t="s">
        <v>351</v>
      </c>
      <c r="H1824" s="162">
        <v>3.67</v>
      </c>
      <c r="I1824" s="163"/>
      <c r="J1824" s="158" t="s">
        <v>36</v>
      </c>
      <c r="K1824" s="159"/>
      <c r="L1824" s="153">
        <v>251.89</v>
      </c>
      <c r="M1824" s="154">
        <f t="shared" si="238"/>
        <v>17.98</v>
      </c>
      <c r="N1824" s="155" t="str">
        <f t="shared" si="239"/>
        <v/>
      </c>
      <c r="O1824" s="156">
        <f t="shared" si="240"/>
        <v>924.43629999999996</v>
      </c>
      <c r="P1824" s="156" t="e">
        <f t="shared" si="241"/>
        <v>#VALUE!</v>
      </c>
      <c r="Q1824" s="156" t="e">
        <f t="shared" si="242"/>
        <v>#VALUE!</v>
      </c>
      <c r="R1824" s="157"/>
      <c r="S1824" s="157"/>
      <c r="T1824" s="157"/>
      <c r="U1824" s="157"/>
      <c r="V1824" s="20"/>
    </row>
  </sheetData>
  <sheetProtection algorithmName="SHA-512" hashValue="pWpsYTlrGlFWQlx8BsSv/FLdXeq65kaeG+eXsiAdURalYoIBqP25GXZLtNMAGC7VNQk+dFpfiTZb+2DgIgUs7Q==" saltValue="7zECgpMlMOs6MKJvHaFjiQ==" spinCount="100000" sheet="1" sort="0" autoFilter="0"/>
  <autoFilter ref="A6:U1824" xr:uid="{00000000-0009-0000-0000-000007000000}">
    <sortState xmlns:xlrd2="http://schemas.microsoft.com/office/spreadsheetml/2017/richdata2" ref="A7:U1754">
      <sortCondition ref="A6:A1754"/>
    </sortState>
  </autoFilter>
  <mergeCells count="1">
    <mergeCell ref="A3:Q3"/>
  </mergeCells>
  <phoneticPr fontId="2" type="noConversion"/>
  <conditionalFormatting sqref="A1:XFD1048576">
    <cfRule type="expression" dxfId="4" priority="48">
      <formula>NOT(CELL("Schutz",A1))</formula>
    </cfRule>
  </conditionalFormatting>
  <conditionalFormatting sqref="U5">
    <cfRule type="expression" dxfId="3" priority="47">
      <formula>$U$5&lt;&gt;0</formula>
    </cfRule>
  </conditionalFormatting>
  <printOptions horizontalCentered="1"/>
  <pageMargins left="0.15748031496062992" right="0.15748031496062992" top="0.59055118110236227" bottom="0.39370078740157483" header="0.19685039370078741" footer="0.23622047244094491"/>
  <pageSetup paperSize="9" scale="70" fitToHeight="0" orientation="landscape" r:id="rId1"/>
  <headerFooter alignWithMargins="0">
    <oddFooter>&amp;C&amp;"Tahoma,Standard"&amp;9Seite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3"/>
  <sheetViews>
    <sheetView showGridLines="0" workbookViewId="0">
      <selection activeCell="E8" sqref="E8"/>
    </sheetView>
  </sheetViews>
  <sheetFormatPr baseColWidth="10" defaultColWidth="11.42578125" defaultRowHeight="12.75" x14ac:dyDescent="0.2"/>
  <cols>
    <col min="1" max="1" width="8.5703125" style="3" customWidth="1"/>
    <col min="2" max="2" width="64.7109375" style="3" bestFit="1" customWidth="1"/>
    <col min="3" max="5" width="10.7109375" style="21" customWidth="1"/>
    <col min="6" max="16384" width="11.42578125" style="3"/>
  </cols>
  <sheetData>
    <row r="1" spans="1:5" s="1" customFormat="1" ht="24.95" customHeight="1" x14ac:dyDescent="0.25">
      <c r="A1" s="88" t="str">
        <f>Auftraggeber</f>
        <v>Landkreis Celle</v>
      </c>
      <c r="B1" s="92"/>
      <c r="C1" s="90"/>
      <c r="D1" s="90"/>
      <c r="E1" s="84"/>
    </row>
    <row r="2" spans="1:5" s="1" customFormat="1" ht="20.100000000000001" customHeight="1" x14ac:dyDescent="0.25">
      <c r="A2" s="45" t="str">
        <f>Leistungsgegenstand</f>
        <v>Ausschreibung der Gebäudereinigung</v>
      </c>
      <c r="B2" s="5"/>
      <c r="C2" s="4"/>
      <c r="D2" s="4"/>
      <c r="E2" s="32"/>
    </row>
    <row r="3" spans="1:5" s="1" customFormat="1" ht="39.950000000000003" customHeight="1" x14ac:dyDescent="0.25">
      <c r="A3" s="183" t="s">
        <v>179</v>
      </c>
      <c r="B3" s="184"/>
      <c r="C3" s="184"/>
      <c r="D3" s="184"/>
      <c r="E3" s="185"/>
    </row>
    <row r="4" spans="1:5" s="1" customFormat="1" ht="30" customHeight="1" x14ac:dyDescent="0.25">
      <c r="A4" s="103" t="s">
        <v>169</v>
      </c>
      <c r="B4" s="104"/>
      <c r="C4" s="104"/>
      <c r="D4" s="104"/>
      <c r="E4" s="105"/>
    </row>
    <row r="5" spans="1:5" x14ac:dyDescent="0.2">
      <c r="A5" s="106"/>
      <c r="E5" s="130"/>
    </row>
    <row r="6" spans="1:5" ht="30" customHeight="1" x14ac:dyDescent="0.2">
      <c r="A6" s="137"/>
      <c r="B6" s="20"/>
      <c r="C6" s="134" t="s">
        <v>174</v>
      </c>
      <c r="D6" s="131" t="s">
        <v>175</v>
      </c>
      <c r="E6" s="131" t="s">
        <v>178</v>
      </c>
    </row>
    <row r="7" spans="1:5" ht="39.950000000000003" customHeight="1" x14ac:dyDescent="0.2">
      <c r="A7" s="132" t="s">
        <v>29</v>
      </c>
      <c r="B7" s="133" t="s">
        <v>80</v>
      </c>
      <c r="C7" s="27" t="s">
        <v>176</v>
      </c>
      <c r="D7" s="27" t="s">
        <v>176</v>
      </c>
      <c r="E7" s="27" t="s">
        <v>177</v>
      </c>
    </row>
    <row r="8" spans="1:5" x14ac:dyDescent="0.2">
      <c r="A8" s="19">
        <v>1</v>
      </c>
      <c r="B8" s="29" t="s">
        <v>81</v>
      </c>
      <c r="C8" s="116"/>
      <c r="D8" s="116"/>
      <c r="E8" s="108"/>
    </row>
    <row r="9" spans="1:5" x14ac:dyDescent="0.2">
      <c r="A9" s="19">
        <v>2</v>
      </c>
      <c r="B9" s="29" t="s">
        <v>82</v>
      </c>
      <c r="C9" s="116"/>
      <c r="D9" s="116"/>
      <c r="E9" s="108"/>
    </row>
    <row r="10" spans="1:5" x14ac:dyDescent="0.2">
      <c r="A10" s="19">
        <v>3</v>
      </c>
      <c r="B10" s="29" t="s">
        <v>104</v>
      </c>
      <c r="C10" s="116"/>
      <c r="D10" s="116"/>
      <c r="E10" s="108"/>
    </row>
    <row r="11" spans="1:5" x14ac:dyDescent="0.2">
      <c r="A11" s="19">
        <v>4</v>
      </c>
      <c r="B11" s="29" t="s">
        <v>83</v>
      </c>
      <c r="C11" s="116"/>
      <c r="D11" s="116"/>
      <c r="E11" s="108"/>
    </row>
    <row r="12" spans="1:5" x14ac:dyDescent="0.2">
      <c r="A12" s="19">
        <v>5</v>
      </c>
      <c r="B12" s="29" t="s">
        <v>170</v>
      </c>
      <c r="C12" s="108"/>
      <c r="D12" s="108"/>
      <c r="E12" s="116"/>
    </row>
    <row r="13" spans="1:5" x14ac:dyDescent="0.2">
      <c r="A13" s="19">
        <v>6</v>
      </c>
      <c r="B13" s="29" t="s">
        <v>171</v>
      </c>
      <c r="C13" s="108"/>
      <c r="D13" s="108"/>
      <c r="E13" s="116"/>
    </row>
    <row r="14" spans="1:5" x14ac:dyDescent="0.2">
      <c r="A14" s="19">
        <v>7</v>
      </c>
      <c r="B14" s="29" t="s">
        <v>192</v>
      </c>
      <c r="C14" s="108"/>
      <c r="D14" s="108"/>
      <c r="E14" s="116"/>
    </row>
    <row r="15" spans="1:5" x14ac:dyDescent="0.2">
      <c r="A15" s="19">
        <v>8</v>
      </c>
      <c r="B15" s="29" t="s">
        <v>105</v>
      </c>
      <c r="C15" s="108"/>
      <c r="D15" s="108"/>
      <c r="E15" s="116"/>
    </row>
    <row r="16" spans="1:5" x14ac:dyDescent="0.2">
      <c r="A16" s="19">
        <v>9</v>
      </c>
      <c r="B16" s="29" t="s">
        <v>106</v>
      </c>
      <c r="C16" s="108"/>
      <c r="D16" s="108"/>
      <c r="E16" s="116"/>
    </row>
    <row r="17" spans="1:5" x14ac:dyDescent="0.2">
      <c r="A17" s="19">
        <v>10</v>
      </c>
      <c r="B17" s="29" t="s">
        <v>172</v>
      </c>
      <c r="C17" s="108"/>
      <c r="D17" s="108"/>
      <c r="E17" s="116"/>
    </row>
    <row r="18" spans="1:5" x14ac:dyDescent="0.2">
      <c r="A18" s="19">
        <v>11</v>
      </c>
      <c r="B18" s="29" t="s">
        <v>173</v>
      </c>
      <c r="C18" s="108"/>
      <c r="D18" s="108"/>
      <c r="E18" s="116"/>
    </row>
    <row r="19" spans="1:5" x14ac:dyDescent="0.2">
      <c r="A19" s="19">
        <v>12</v>
      </c>
      <c r="B19" s="29" t="s">
        <v>107</v>
      </c>
      <c r="C19" s="108"/>
      <c r="D19" s="108"/>
      <c r="E19" s="116"/>
    </row>
    <row r="20" spans="1:5" x14ac:dyDescent="0.2">
      <c r="A20" s="19">
        <v>13</v>
      </c>
      <c r="B20" s="29" t="s">
        <v>108</v>
      </c>
      <c r="C20" s="108"/>
      <c r="D20" s="108"/>
      <c r="E20" s="116"/>
    </row>
    <row r="21" spans="1:5" x14ac:dyDescent="0.2">
      <c r="A21" s="19">
        <v>14</v>
      </c>
      <c r="B21" s="29" t="s">
        <v>182</v>
      </c>
      <c r="C21" s="108"/>
      <c r="D21" s="108"/>
      <c r="E21" s="116"/>
    </row>
    <row r="22" spans="1:5" x14ac:dyDescent="0.2">
      <c r="A22" s="19">
        <v>15</v>
      </c>
      <c r="B22" s="29" t="s">
        <v>183</v>
      </c>
      <c r="C22" s="108"/>
      <c r="D22" s="108"/>
      <c r="E22" s="116"/>
    </row>
    <row r="23" spans="1:5" x14ac:dyDescent="0.2">
      <c r="A23" s="19">
        <v>16</v>
      </c>
      <c r="B23" s="29" t="s">
        <v>181</v>
      </c>
      <c r="C23" s="108"/>
      <c r="D23" s="108"/>
      <c r="E23" s="116"/>
    </row>
  </sheetData>
  <sheetProtection algorithmName="SHA-512" hashValue="hdf2GXWjDevZ/ya/8WG4Ic3aXJfFXjsnTQhUEF1ry4awz0ugWorA52XZnsdLSkgpLqY9UrlzV+C3ZlJD4gYkKQ==" saltValue="nRKlhgS9iROF8fyaa+kFgQ==" spinCount="100000" sheet="1" objects="1" scenarios="1"/>
  <mergeCells count="1">
    <mergeCell ref="A3:E3"/>
  </mergeCells>
  <conditionalFormatting sqref="A1:XFD1048576">
    <cfRule type="expression" dxfId="2" priority="1">
      <formula>NOT(CELL("Schutz",A1))</formula>
    </cfRule>
  </conditionalFormatting>
  <pageMargins left="0.7" right="0.7" top="0.78740157499999996" bottom="0.78740157499999996" header="0.3" footer="0.3"/>
  <pageSetup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0"/>
  <sheetViews>
    <sheetView showGridLines="0" workbookViewId="0">
      <selection activeCell="C14" sqref="C14"/>
    </sheetView>
  </sheetViews>
  <sheetFormatPr baseColWidth="10" defaultColWidth="11.42578125" defaultRowHeight="13.5" x14ac:dyDescent="0.2"/>
  <cols>
    <col min="1" max="1" width="10.5703125" style="17" customWidth="1"/>
    <col min="2" max="2" width="38.140625" style="18" bestFit="1" customWidth="1"/>
    <col min="3" max="6" width="12.5703125" style="17" customWidth="1"/>
    <col min="7" max="7" width="22" style="17" customWidth="1"/>
    <col min="8" max="16384" width="11.42578125" style="17"/>
  </cols>
  <sheetData>
    <row r="1" spans="1:10" s="1" customFormat="1" ht="24.95" customHeight="1" x14ac:dyDescent="0.25">
      <c r="A1" s="88" t="str">
        <f>Auftraggeber</f>
        <v>Landkreis Celle</v>
      </c>
      <c r="E1" s="94"/>
    </row>
    <row r="2" spans="1:10" s="1" customFormat="1" ht="20.100000000000001" customHeight="1" x14ac:dyDescent="0.25">
      <c r="A2" s="45" t="str">
        <f>Leistungsgegenstand</f>
        <v>Ausschreibung der Gebäudereinigung</v>
      </c>
      <c r="E2" s="94"/>
    </row>
    <row r="3" spans="1:10" s="1" customFormat="1" ht="20.100000000000001" customHeight="1" x14ac:dyDescent="0.25">
      <c r="A3" s="87" t="s">
        <v>142</v>
      </c>
      <c r="E3" s="94"/>
    </row>
    <row r="4" spans="1:10" s="1" customFormat="1" ht="9.9499999999999993" customHeight="1" x14ac:dyDescent="0.25">
      <c r="A4" s="5"/>
      <c r="E4" s="94"/>
    </row>
    <row r="5" spans="1:10" s="1" customFormat="1" ht="30" customHeight="1" x14ac:dyDescent="0.25">
      <c r="A5" s="103" t="str">
        <f>"Angebot "&amp;Eignung!B6</f>
        <v xml:space="preserve">Angebot </v>
      </c>
      <c r="B5" s="104"/>
      <c r="C5" s="104"/>
      <c r="D5" s="104"/>
      <c r="E5" s="104"/>
      <c r="F5" s="104"/>
      <c r="G5" s="105"/>
    </row>
    <row r="6" spans="1:10" s="1" customFormat="1" ht="20.100000000000001" customHeight="1" x14ac:dyDescent="0.25">
      <c r="A6" s="138"/>
      <c r="B6" s="169"/>
      <c r="C6" s="169"/>
      <c r="D6" s="169"/>
      <c r="E6" s="170"/>
      <c r="F6" s="165"/>
      <c r="G6" s="165"/>
    </row>
    <row r="7" spans="1:10" ht="9.9499999999999993" customHeight="1" x14ac:dyDescent="0.2">
      <c r="A7" s="139"/>
      <c r="B7" s="140"/>
      <c r="C7" s="140"/>
      <c r="D7" s="140"/>
      <c r="E7" s="140"/>
      <c r="F7" s="166"/>
      <c r="G7" s="166"/>
      <c r="J7" s="37" t="s">
        <v>117</v>
      </c>
    </row>
    <row r="8" spans="1:10" ht="28.5" hidden="1" customHeight="1" x14ac:dyDescent="0.2">
      <c r="A8" s="141" t="s">
        <v>114</v>
      </c>
      <c r="B8" s="140"/>
      <c r="C8" s="140"/>
      <c r="D8" s="140"/>
      <c r="E8" s="140"/>
      <c r="F8" s="166"/>
      <c r="G8" s="166"/>
      <c r="J8" s="37" t="s">
        <v>118</v>
      </c>
    </row>
    <row r="9" spans="1:10" ht="28.5" hidden="1" customHeight="1" x14ac:dyDescent="0.2">
      <c r="A9" s="141" t="s">
        <v>115</v>
      </c>
      <c r="B9" s="140"/>
      <c r="C9" s="140"/>
      <c r="D9" s="140"/>
      <c r="E9" s="140"/>
      <c r="F9" s="166"/>
      <c r="G9" s="166"/>
    </row>
    <row r="10" spans="1:10" s="20" customFormat="1" ht="28.5" hidden="1" customHeight="1" x14ac:dyDescent="0.2">
      <c r="A10" s="141" t="s">
        <v>116</v>
      </c>
      <c r="B10" s="140"/>
      <c r="C10" s="140"/>
      <c r="D10" s="140"/>
      <c r="E10" s="140"/>
      <c r="F10" s="166"/>
      <c r="G10" s="166"/>
    </row>
    <row r="11" spans="1:10" s="20" customFormat="1" ht="28.5" hidden="1" customHeight="1" x14ac:dyDescent="0.2">
      <c r="A11" s="141" t="s">
        <v>121</v>
      </c>
      <c r="B11" s="140"/>
      <c r="C11" s="140"/>
      <c r="D11" s="140"/>
      <c r="E11" s="140"/>
      <c r="F11" s="166"/>
      <c r="G11" s="166"/>
    </row>
    <row r="12" spans="1:10" s="20" customFormat="1" ht="28.5" hidden="1" customHeight="1" x14ac:dyDescent="0.2">
      <c r="A12" s="141" t="s">
        <v>122</v>
      </c>
      <c r="B12" s="140"/>
      <c r="C12" s="140"/>
      <c r="D12" s="140"/>
      <c r="E12" s="140"/>
      <c r="F12" s="166"/>
      <c r="G12" s="166"/>
    </row>
    <row r="13" spans="1:10" ht="9.9499999999999993" hidden="1" customHeight="1" x14ac:dyDescent="0.2">
      <c r="A13" s="139"/>
      <c r="B13" s="140"/>
      <c r="C13" s="140"/>
      <c r="D13" s="140"/>
      <c r="E13" s="140"/>
      <c r="F13" s="166"/>
      <c r="G13" s="166"/>
      <c r="J13" s="37"/>
    </row>
    <row r="14" spans="1:10" customFormat="1" ht="17.25" customHeight="1" x14ac:dyDescent="0.2">
      <c r="A14" s="142" t="s">
        <v>206</v>
      </c>
      <c r="B14" s="143"/>
      <c r="C14" s="164"/>
      <c r="D14" s="143"/>
      <c r="E14" s="143"/>
      <c r="F14" s="167"/>
      <c r="G14" s="167"/>
    </row>
    <row r="15" spans="1:10" customFormat="1" ht="17.25" customHeight="1" x14ac:dyDescent="0.2">
      <c r="A15" s="144"/>
      <c r="B15" s="145"/>
      <c r="C15" s="146"/>
      <c r="D15" s="146"/>
      <c r="E15" s="146"/>
      <c r="F15" s="167"/>
      <c r="G15" s="167"/>
    </row>
    <row r="16" spans="1:10" customFormat="1" ht="36" x14ac:dyDescent="0.2">
      <c r="A16" s="132" t="s">
        <v>29</v>
      </c>
      <c r="B16" s="133" t="s">
        <v>96</v>
      </c>
      <c r="C16" s="133" t="s">
        <v>165</v>
      </c>
      <c r="D16" s="133" t="s">
        <v>160</v>
      </c>
      <c r="E16" s="135" t="s">
        <v>30</v>
      </c>
      <c r="F16" s="136" t="s">
        <v>161</v>
      </c>
      <c r="G16" s="136" t="s">
        <v>41</v>
      </c>
    </row>
    <row r="17" spans="1:7" ht="9.9499999999999993" customHeight="1" x14ac:dyDescent="0.2">
      <c r="A17" s="20"/>
      <c r="B17" s="151"/>
      <c r="C17" s="20"/>
      <c r="D17" s="20"/>
      <c r="E17" s="20"/>
      <c r="F17" s="20"/>
      <c r="G17" s="20"/>
    </row>
    <row r="18" spans="1:7" ht="16.7" customHeight="1" x14ac:dyDescent="0.2">
      <c r="A18" s="19">
        <v>1</v>
      </c>
      <c r="B18" s="29" t="s">
        <v>655</v>
      </c>
      <c r="C18" s="147">
        <f>SUMIF(Einzelraumkalkulation!$B$7:$B$23945,B18,Einzelraumkalkulation!$H$7:$H$23945)</f>
        <v>3648.35</v>
      </c>
      <c r="D18" s="147">
        <f>SUMIF(Einzelraumkalkulation!$B$7:$B$23945,B18,Einzelraumkalkulation!$O$7:$O$23945)</f>
        <v>529006.99739999999</v>
      </c>
      <c r="E18" s="147" t="e">
        <f>SUMIF(Einzelraumkalkulation!$B$7:$B$23945,B18,Einzelraumkalkulation!$P$7:$P$23945)</f>
        <v>#VALUE!</v>
      </c>
      <c r="F18" s="147" t="e">
        <f>SUMIF(Einzelraumkalkulation!$B$7:$B$23945,B18,Einzelraumkalkulation!$Q$7:$Q$23945)</f>
        <v>#VALUE!</v>
      </c>
      <c r="G18" s="147"/>
    </row>
    <row r="19" spans="1:7" ht="16.7" customHeight="1" x14ac:dyDescent="0.2">
      <c r="A19" s="19">
        <v>2</v>
      </c>
      <c r="B19" s="29" t="s">
        <v>684</v>
      </c>
      <c r="C19" s="147">
        <f>SUMIF(Einzelraumkalkulation!$B$7:$B$23945,B19,Einzelraumkalkulation!$H$7:$H$23945)</f>
        <v>7832.5700000000079</v>
      </c>
      <c r="D19" s="147">
        <f>SUMIF(Einzelraumkalkulation!$B$7:$B$23945,B19,Einzelraumkalkulation!$O$7:$O$23945)</f>
        <v>890662.36060000001</v>
      </c>
      <c r="E19" s="147" t="e">
        <f>SUMIF(Einzelraumkalkulation!$B$7:$B$23945,B19,Einzelraumkalkulation!$P$7:$P$23945)</f>
        <v>#VALUE!</v>
      </c>
      <c r="F19" s="147" t="e">
        <f>SUMIF(Einzelraumkalkulation!$B$7:$B$23945,B19,Einzelraumkalkulation!$Q$7:$Q$23945)</f>
        <v>#VALUE!</v>
      </c>
      <c r="G19" s="147"/>
    </row>
    <row r="20" spans="1:7" customFormat="1" ht="16.7" customHeight="1" x14ac:dyDescent="0.2">
      <c r="A20" s="19">
        <v>3</v>
      </c>
      <c r="B20" s="29" t="s">
        <v>895</v>
      </c>
      <c r="C20" s="147">
        <f>SUMIF(Einzelraumkalkulation!$B$7:$B$23945,B20,Einzelraumkalkulation!$H$7:$H$23945)</f>
        <v>19496.169999999995</v>
      </c>
      <c r="D20" s="147">
        <f>SUMIF(Einzelraumkalkulation!$B$7:$B$23945,B20,Einzelraumkalkulation!$O$7:$O$23945)</f>
        <v>2604174.0231000027</v>
      </c>
      <c r="E20" s="147" t="e">
        <f>SUMIF(Einzelraumkalkulation!$B$7:$B$23945,B20,Einzelraumkalkulation!$P$7:$P$23945)</f>
        <v>#VALUE!</v>
      </c>
      <c r="F20" s="147" t="e">
        <f>SUMIF(Einzelraumkalkulation!$B$7:$B$23945,B20,Einzelraumkalkulation!$Q$7:$Q$23945)</f>
        <v>#VALUE!</v>
      </c>
      <c r="G20" s="147"/>
    </row>
    <row r="21" spans="1:7" customFormat="1" ht="16.5" customHeight="1" x14ac:dyDescent="0.2">
      <c r="A21" s="19">
        <v>4</v>
      </c>
      <c r="B21" s="29" t="s">
        <v>1332</v>
      </c>
      <c r="C21" s="147">
        <f>SUMIF(Einzelraumkalkulation!$B$7:$B$23945,B21,Einzelraumkalkulation!$H$7:$H$23945)</f>
        <v>2033.71</v>
      </c>
      <c r="D21" s="147">
        <f>SUMIF(Einzelraumkalkulation!$B$7:$B$23945,B21,Einzelraumkalkulation!$O$7:$O$23945)</f>
        <v>331817.65219999995</v>
      </c>
      <c r="E21" s="147" t="e">
        <f>SUMIF(Einzelraumkalkulation!$B$7:$B$23945,B21,Einzelraumkalkulation!$P$7:$P$23945)</f>
        <v>#VALUE!</v>
      </c>
      <c r="F21" s="147" t="e">
        <f>SUMIF(Einzelraumkalkulation!$B$7:$B$23945,B21,Einzelraumkalkulation!$Q$7:$Q$23945)</f>
        <v>#VALUE!</v>
      </c>
      <c r="G21" s="147"/>
    </row>
    <row r="22" spans="1:7" ht="16.7" customHeight="1" x14ac:dyDescent="0.2">
      <c r="A22" s="19">
        <v>5</v>
      </c>
      <c r="B22" s="29" t="s">
        <v>1341</v>
      </c>
      <c r="C22" s="147">
        <f>SUMIF(Einzelraumkalkulation!$B$7:$B$23945,B22,Einzelraumkalkulation!$H$7:$H$23945)</f>
        <v>8337.6599999999962</v>
      </c>
      <c r="D22" s="147">
        <f>SUMIF(Einzelraumkalkulation!$B$7:$B$23945,B22,Einzelraumkalkulation!$O$7:$O$23945)</f>
        <v>1013756.5438999998</v>
      </c>
      <c r="E22" s="147" t="e">
        <f>SUMIF(Einzelraumkalkulation!$B$7:$B$23945,B22,Einzelraumkalkulation!$P$7:$P$23945)</f>
        <v>#VALUE!</v>
      </c>
      <c r="F22" s="147" t="e">
        <f>SUMIF(Einzelraumkalkulation!$B$7:$B$23945,B22,Einzelraumkalkulation!$Q$7:$Q$23945)</f>
        <v>#VALUE!</v>
      </c>
      <c r="G22" s="147"/>
    </row>
    <row r="23" spans="1:7" ht="16.7" customHeight="1" x14ac:dyDescent="0.2">
      <c r="A23" s="19">
        <v>6</v>
      </c>
      <c r="B23" s="29" t="s">
        <v>1369</v>
      </c>
      <c r="C23" s="147">
        <f>SUMIF(Einzelraumkalkulation!$B$7:$B$23945,B23,Einzelraumkalkulation!$H$7:$H$23945)</f>
        <v>12581.759999999997</v>
      </c>
      <c r="D23" s="147">
        <f>SUMIF(Einzelraumkalkulation!$B$7:$B$23945,B23,Einzelraumkalkulation!$O$7:$O$23945)</f>
        <v>1528773.524100001</v>
      </c>
      <c r="E23" s="147" t="e">
        <f>SUMIF(Einzelraumkalkulation!$B$7:$B$23945,B23,Einzelraumkalkulation!$P$7:$P$23945)</f>
        <v>#VALUE!</v>
      </c>
      <c r="F23" s="147" t="e">
        <f>SUMIF(Einzelraumkalkulation!$B$7:$B$23945,B23,Einzelraumkalkulation!$Q$7:$Q$23945)</f>
        <v>#VALUE!</v>
      </c>
      <c r="G23" s="147"/>
    </row>
    <row r="24" spans="1:7" ht="16.7" customHeight="1" x14ac:dyDescent="0.2">
      <c r="A24" s="19">
        <v>7</v>
      </c>
      <c r="B24" s="161" t="s">
        <v>1856</v>
      </c>
      <c r="C24" s="147">
        <f>SUMIF(Einzelraumkalkulation!$B$7:$B$23945,B24,Einzelraumkalkulation!$H$7:$H$23945)</f>
        <v>6271.4299999999994</v>
      </c>
      <c r="D24" s="147">
        <f>SUMIF(Einzelraumkalkulation!$B$7:$B$23945,B24,Einzelraumkalkulation!$O$7:$O$23945)</f>
        <v>607084.8409999999</v>
      </c>
      <c r="E24" s="147" t="e">
        <f>SUMIF(Einzelraumkalkulation!$B$7:$B$23945,B24,Einzelraumkalkulation!$P$7:$P$23945)</f>
        <v>#VALUE!</v>
      </c>
      <c r="F24" s="147" t="e">
        <f>SUMIF(Einzelraumkalkulation!$B$7:$B$23945,B24,Einzelraumkalkulation!$Q$7:$Q$23945)</f>
        <v>#VALUE!</v>
      </c>
      <c r="G24" s="147"/>
    </row>
    <row r="25" spans="1:7" ht="16.7" customHeight="1" x14ac:dyDescent="0.2">
      <c r="A25" s="19">
        <v>8</v>
      </c>
      <c r="B25" s="29" t="s">
        <v>1664</v>
      </c>
      <c r="C25" s="147">
        <f>SUMIF(Einzelraumkalkulation!$B$7:$B$23945,B25,Einzelraumkalkulation!$H$7:$H$23945)</f>
        <v>2133.440000000001</v>
      </c>
      <c r="D25" s="147">
        <f>SUMIF(Einzelraumkalkulation!$B$7:$B$23945,B25,Einzelraumkalkulation!$O$7:$O$23945)</f>
        <v>241183.01969999995</v>
      </c>
      <c r="E25" s="147" t="e">
        <f>SUMIF(Einzelraumkalkulation!$B$7:$B$23945,B25,Einzelraumkalkulation!$P$7:$P$23945)</f>
        <v>#VALUE!</v>
      </c>
      <c r="F25" s="147" t="e">
        <f>SUMIF(Einzelraumkalkulation!$B$7:$B$23945,B25,Einzelraumkalkulation!$Q$7:$Q$23945)</f>
        <v>#VALUE!</v>
      </c>
      <c r="G25" s="147"/>
    </row>
    <row r="26" spans="1:7" customFormat="1" ht="16.7" customHeight="1" x14ac:dyDescent="0.2">
      <c r="A26" s="19">
        <v>9</v>
      </c>
      <c r="B26" s="161" t="s">
        <v>1857</v>
      </c>
      <c r="C26" s="147">
        <f>SUMIF(Einzelraumkalkulation!$B$7:$B$23945,B26,Einzelraumkalkulation!$H$7:$H$23945)</f>
        <v>2737.8999999999996</v>
      </c>
      <c r="D26" s="147">
        <f>SUMIF(Einzelraumkalkulation!$B$7:$B$23945,B26,Einzelraumkalkulation!$O$7:$O$23945)</f>
        <v>293412.9389999999</v>
      </c>
      <c r="E26" s="147" t="e">
        <f>SUMIF(Einzelraumkalkulation!$B$7:$B$23945,B26,Einzelraumkalkulation!$P$7:$P$23945)</f>
        <v>#VALUE!</v>
      </c>
      <c r="F26" s="147" t="e">
        <f>SUMIF(Einzelraumkalkulation!$B$7:$B$23945,B26,Einzelraumkalkulation!$Q$7:$Q$23945)</f>
        <v>#VALUE!</v>
      </c>
      <c r="G26" s="147"/>
    </row>
    <row r="27" spans="1:7" ht="16.7" customHeight="1" x14ac:dyDescent="0.2">
      <c r="A27" s="19">
        <v>10</v>
      </c>
      <c r="B27" s="161" t="s">
        <v>1858</v>
      </c>
      <c r="C27" s="147">
        <f>SUMIF(Einzelraumkalkulation!$B$7:$B$23945,B27,Einzelraumkalkulation!$H$7:$H$23945)</f>
        <v>1507.7000000000007</v>
      </c>
      <c r="D27" s="147">
        <f>SUMIF(Einzelraumkalkulation!$B$7:$B$23945,B27,Einzelraumkalkulation!$O$7:$O$23945)</f>
        <v>185827.21050000002</v>
      </c>
      <c r="E27" s="147" t="e">
        <f>SUMIF(Einzelraumkalkulation!$B$7:$B$23945,B27,Einzelraumkalkulation!$P$7:$P$23945)</f>
        <v>#VALUE!</v>
      </c>
      <c r="F27" s="147" t="e">
        <f>SUMIF(Einzelraumkalkulation!$B$7:$B$23945,B27,Einzelraumkalkulation!$Q$7:$Q$23945)</f>
        <v>#VALUE!</v>
      </c>
      <c r="G27" s="147"/>
    </row>
    <row r="28" spans="1:7" ht="16.7" customHeight="1" x14ac:dyDescent="0.2">
      <c r="A28" s="19">
        <v>11</v>
      </c>
      <c r="B28" s="161" t="s">
        <v>1877</v>
      </c>
      <c r="C28" s="147">
        <f>SUMIF(Einzelraumkalkulation!$B$7:$B$23945,B28,Einzelraumkalkulation!$H$7:$H$23945)</f>
        <v>1097.9500000000003</v>
      </c>
      <c r="D28" s="147">
        <f>SUMIF(Einzelraumkalkulation!$B$7:$B$23945,B28,Einzelraumkalkulation!$O$7:$O$23945)</f>
        <v>178781.84819999998</v>
      </c>
      <c r="E28" s="147" t="e">
        <f>SUMIF(Einzelraumkalkulation!$B$7:$B$23945,B28,Einzelraumkalkulation!$P$7:$P$23945)</f>
        <v>#VALUE!</v>
      </c>
      <c r="F28" s="147" t="e">
        <f>SUMIF(Einzelraumkalkulation!$B$7:$B$23945,B28,Einzelraumkalkulation!$Q$7:$Q$23945)</f>
        <v>#VALUE!</v>
      </c>
      <c r="G28" s="171" t="s">
        <v>1893</v>
      </c>
    </row>
    <row r="29" spans="1:7" customFormat="1" ht="16.7" customHeight="1" thickBot="1" x14ac:dyDescent="0.25">
      <c r="A29" s="148"/>
      <c r="B29" s="149" t="s">
        <v>191</v>
      </c>
      <c r="C29" s="150">
        <f>SUM(C18:C28)</f>
        <v>67678.64</v>
      </c>
      <c r="D29" s="150">
        <f>SUM(D18:D28)</f>
        <v>8404480.9597000051</v>
      </c>
      <c r="E29" s="150" t="e">
        <f>SUM(E18:E28)</f>
        <v>#VALUE!</v>
      </c>
      <c r="F29" s="150" t="e">
        <f>SUM(F18:F28)</f>
        <v>#VALUE!</v>
      </c>
      <c r="G29" s="168"/>
    </row>
    <row r="30" spans="1:7" customFormat="1" ht="16.7" customHeight="1" x14ac:dyDescent="0.2"/>
  </sheetData>
  <sheetProtection algorithmName="SHA-512" hashValue="y9DwcH5q6Kds3lB+hKxbzvSHsxCVKHCGX4apE0yyfgnp26938J+SbNUzs1VP7lQTEpzgk+PwGUBfb1CR9ubsMA==" saltValue="EIeQMwlYdSRuI5s0Yfb8sQ==" spinCount="100000" sheet="1" objects="1" scenarios="1"/>
  <conditionalFormatting sqref="A1:XFD29 A31:XFD1048576">
    <cfRule type="expression" dxfId="1" priority="1">
      <formula>NOT(CELL("Schutz",A1))</formula>
    </cfRule>
  </conditionalFormatting>
  <conditionalFormatting sqref="F29:G29">
    <cfRule type="containsText" dxfId="0" priority="11" operator="containsText" text="nicht angeboten">
      <formula>NOT(ISERROR(SEARCH("nicht angeboten",F29)))</formula>
    </cfRule>
  </conditionalFormatting>
  <printOptions horizontalCentered="1"/>
  <pageMargins left="0.70866141732283472" right="0.70866141732283472" top="0.59055118110236227" bottom="0.59055118110236227" header="0.31496062992125984" footer="0.31496062992125984"/>
  <pageSetup paperSize="9" scale="54" orientation="portrait" r:id="rId1"/>
  <headerFooter alignWithMargins="0">
    <oddFooter>&amp;C&amp;"Tahoma,Standard"&amp;9Seite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15</vt:i4>
      </vt:variant>
    </vt:vector>
  </HeadingPairs>
  <TitlesOfParts>
    <vt:vector size="21" baseType="lpstr">
      <vt:lpstr>Eignung</vt:lpstr>
      <vt:lpstr>Stundenverrechnungssatz</vt:lpstr>
      <vt:lpstr>Raumgruppen</vt:lpstr>
      <vt:lpstr>Einzelraumkalkulation</vt:lpstr>
      <vt:lpstr>Regiearbeiten</vt:lpstr>
      <vt:lpstr>Angebot</vt:lpstr>
      <vt:lpstr>Auftraggeber</vt:lpstr>
      <vt:lpstr>Angebot!Druckbereich</vt:lpstr>
      <vt:lpstr>Eignung!Druckbereich</vt:lpstr>
      <vt:lpstr>Einzelraumkalkulation!Druckbereich</vt:lpstr>
      <vt:lpstr>Raumgruppen!Druckbereich</vt:lpstr>
      <vt:lpstr>Regiearbeiten!Druckbereich</vt:lpstr>
      <vt:lpstr>Stundenverrechnungssatz!Druckbereich</vt:lpstr>
      <vt:lpstr>Einzelraumkalkulation!Drucktitel</vt:lpstr>
      <vt:lpstr>Raumgruppen!Drucktitel</vt:lpstr>
      <vt:lpstr>ERK_Daten</vt:lpstr>
      <vt:lpstr>Leistungsgegenstand</vt:lpstr>
      <vt:lpstr>SVS</vt:lpstr>
      <vt:lpstr>SVSg</vt:lpstr>
      <vt:lpstr>SVSSo</vt:lpstr>
      <vt:lpstr>Vorgaben</vt:lpstr>
    </vt:vector>
  </TitlesOfParts>
  <Company>DeKoBe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Jenning Hein</dc:creator>
  <cp:lastModifiedBy>Sebastian Stier</cp:lastModifiedBy>
  <cp:lastPrinted>2024-12-11T13:42:35Z</cp:lastPrinted>
  <dcterms:created xsi:type="dcterms:W3CDTF">2005-01-18T07:01:28Z</dcterms:created>
  <dcterms:modified xsi:type="dcterms:W3CDTF">2026-02-20T09:02:47Z</dcterms:modified>
</cp:coreProperties>
</file>